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480" windowHeight="8190" tabRatio="675"/>
  </bookViews>
  <sheets>
    <sheet name="Anex A1 Frmtfor AAUM disclosure" sheetId="8" r:id="rId1"/>
    <sheet name="Anex A2 Frmt AAUM stateUT wise " sheetId="9" r:id="rId2"/>
  </sheets>
  <definedNames>
    <definedName name="_xlnm._FilterDatabase" localSheetId="1" hidden="1">'Anex A2 Frmt AAUM stateUT wise '!$B$4:$L$43</definedName>
  </definedNames>
  <calcPr calcId="144525"/>
</workbook>
</file>

<file path=xl/calcChain.xml><?xml version="1.0" encoding="utf-8"?>
<calcChain xmlns="http://schemas.openxmlformats.org/spreadsheetml/2006/main">
  <c r="E42" i="9" l="1"/>
  <c r="F42" i="9"/>
  <c r="G42" i="9"/>
  <c r="D42" i="9"/>
  <c r="C27" i="8" l="1"/>
  <c r="D27" i="8"/>
  <c r="E27" i="8"/>
  <c r="F27" i="8"/>
  <c r="G27" i="8"/>
  <c r="H27" i="8"/>
  <c r="I27" i="8"/>
  <c r="J27" i="8"/>
  <c r="K27" i="8"/>
  <c r="L27" i="8"/>
  <c r="M27" i="8"/>
  <c r="N27" i="8"/>
  <c r="O27" i="8"/>
  <c r="P27" i="8"/>
  <c r="Q27" i="8"/>
  <c r="R27" i="8"/>
  <c r="S27" i="8"/>
  <c r="T27" i="8"/>
  <c r="U27" i="8"/>
  <c r="V27" i="8"/>
  <c r="W27" i="8"/>
  <c r="X27" i="8"/>
  <c r="Y27" i="8"/>
  <c r="Z27" i="8"/>
  <c r="AA27" i="8"/>
  <c r="AB27" i="8"/>
  <c r="AC27" i="8"/>
  <c r="AD27" i="8"/>
  <c r="AE27" i="8"/>
  <c r="AF27" i="8"/>
  <c r="AG27" i="8"/>
  <c r="AH27" i="8"/>
  <c r="AI27" i="8"/>
  <c r="AJ27" i="8"/>
  <c r="AK27" i="8"/>
  <c r="AL27" i="8"/>
  <c r="AM27" i="8"/>
  <c r="AN27" i="8"/>
  <c r="AO27" i="8"/>
  <c r="AP27" i="8"/>
  <c r="AQ27" i="8"/>
  <c r="AR27" i="8"/>
  <c r="AS27" i="8"/>
  <c r="AT27" i="8"/>
  <c r="AU27" i="8"/>
  <c r="AV27" i="8"/>
  <c r="AW27" i="8"/>
  <c r="AX27" i="8"/>
  <c r="AY27" i="8"/>
  <c r="AZ27" i="8"/>
  <c r="BA27" i="8"/>
  <c r="BB27" i="8"/>
  <c r="BC27" i="8"/>
  <c r="BD27" i="8"/>
  <c r="BE27" i="8"/>
  <c r="BF27" i="8"/>
  <c r="BG27" i="8"/>
  <c r="BH27" i="8"/>
  <c r="BI27" i="8"/>
  <c r="BJ27" i="8"/>
  <c r="BK39" i="8"/>
  <c r="I42" i="9" l="1"/>
  <c r="L42" i="9"/>
  <c r="K7" i="9"/>
  <c r="K13" i="9"/>
  <c r="K15" i="9"/>
  <c r="H42" i="9"/>
  <c r="J42" i="9"/>
  <c r="BK45" i="8"/>
  <c r="BJ46" i="8"/>
  <c r="BI46" i="8"/>
  <c r="BH46" i="8"/>
  <c r="BG46" i="8"/>
  <c r="BF46" i="8"/>
  <c r="BE46" i="8"/>
  <c r="BD46" i="8"/>
  <c r="BC46" i="8"/>
  <c r="BB46" i="8"/>
  <c r="BA46" i="8"/>
  <c r="AZ46" i="8"/>
  <c r="AY46" i="8"/>
  <c r="AX46" i="8"/>
  <c r="AW46" i="8"/>
  <c r="AV46" i="8"/>
  <c r="AU46" i="8"/>
  <c r="AT46" i="8"/>
  <c r="AS46" i="8"/>
  <c r="AR46" i="8"/>
  <c r="AQ46" i="8"/>
  <c r="AP46" i="8"/>
  <c r="AO46" i="8"/>
  <c r="AN46" i="8"/>
  <c r="AM46" i="8"/>
  <c r="AL46" i="8"/>
  <c r="AK46" i="8"/>
  <c r="AJ46" i="8"/>
  <c r="AI46" i="8"/>
  <c r="AH46" i="8"/>
  <c r="AG46" i="8"/>
  <c r="AF46" i="8"/>
  <c r="AE46" i="8"/>
  <c r="AD46" i="8"/>
  <c r="AC46" i="8"/>
  <c r="AB46" i="8"/>
  <c r="AA46" i="8"/>
  <c r="Z46" i="8"/>
  <c r="Y46" i="8"/>
  <c r="X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BK40" i="8"/>
  <c r="BK36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AQ53" i="8"/>
  <c r="AR53" i="8"/>
  <c r="AS53" i="8"/>
  <c r="AT53" i="8"/>
  <c r="AU53" i="8"/>
  <c r="AV53" i="8"/>
  <c r="AW53" i="8"/>
  <c r="AX53" i="8"/>
  <c r="AY53" i="8"/>
  <c r="AZ53" i="8"/>
  <c r="BA53" i="8"/>
  <c r="BB53" i="8"/>
  <c r="BC53" i="8"/>
  <c r="BD53" i="8"/>
  <c r="BE53" i="8"/>
  <c r="BF53" i="8"/>
  <c r="BG53" i="8"/>
  <c r="BH53" i="8"/>
  <c r="BI53" i="8"/>
  <c r="BJ53" i="8"/>
  <c r="C53" i="8"/>
  <c r="BK52" i="8"/>
  <c r="BK38" i="8"/>
  <c r="BK41" i="8"/>
  <c r="K40" i="9" l="1"/>
  <c r="K38" i="9"/>
  <c r="K36" i="9"/>
  <c r="K34" i="9"/>
  <c r="K32" i="9"/>
  <c r="K30" i="9"/>
  <c r="K28" i="9"/>
  <c r="K26" i="9"/>
  <c r="K24" i="9"/>
  <c r="K22" i="9"/>
  <c r="K20" i="9"/>
  <c r="K18" i="9"/>
  <c r="K16" i="9"/>
  <c r="K14" i="9"/>
  <c r="K12" i="9"/>
  <c r="K10" i="9"/>
  <c r="K8" i="9"/>
  <c r="K6" i="9"/>
  <c r="K41" i="9"/>
  <c r="K39" i="9"/>
  <c r="K37" i="9"/>
  <c r="K35" i="9"/>
  <c r="K33" i="9"/>
  <c r="K31" i="9"/>
  <c r="K29" i="9"/>
  <c r="K27" i="9"/>
  <c r="K25" i="9"/>
  <c r="K23" i="9"/>
  <c r="K21" i="9"/>
  <c r="K19" i="9"/>
  <c r="K17" i="9"/>
  <c r="K11" i="9"/>
  <c r="K9" i="9"/>
  <c r="BK8" i="8"/>
  <c r="BK9" i="8" s="1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AQ9" i="8"/>
  <c r="AR9" i="8"/>
  <c r="AS9" i="8"/>
  <c r="AT9" i="8"/>
  <c r="AU9" i="8"/>
  <c r="AV9" i="8"/>
  <c r="AW9" i="8"/>
  <c r="AX9" i="8"/>
  <c r="AY9" i="8"/>
  <c r="AZ9" i="8"/>
  <c r="BA9" i="8"/>
  <c r="BB9" i="8"/>
  <c r="BC9" i="8"/>
  <c r="BD9" i="8"/>
  <c r="BE9" i="8"/>
  <c r="BF9" i="8"/>
  <c r="BG9" i="8"/>
  <c r="BH9" i="8"/>
  <c r="BI9" i="8"/>
  <c r="BJ9" i="8"/>
  <c r="BK11" i="8"/>
  <c r="BK12" i="8" s="1"/>
  <c r="C12" i="8"/>
  <c r="D12" i="8"/>
  <c r="E12" i="8"/>
  <c r="F12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AA12" i="8"/>
  <c r="AB12" i="8"/>
  <c r="AC12" i="8"/>
  <c r="AD12" i="8"/>
  <c r="AE12" i="8"/>
  <c r="AF12" i="8"/>
  <c r="AG12" i="8"/>
  <c r="AH12" i="8"/>
  <c r="AI12" i="8"/>
  <c r="AJ12" i="8"/>
  <c r="AK12" i="8"/>
  <c r="AL12" i="8"/>
  <c r="AM12" i="8"/>
  <c r="AN12" i="8"/>
  <c r="AO12" i="8"/>
  <c r="AP12" i="8"/>
  <c r="AQ12" i="8"/>
  <c r="AR12" i="8"/>
  <c r="AS12" i="8"/>
  <c r="AT12" i="8"/>
  <c r="AU12" i="8"/>
  <c r="AV12" i="8"/>
  <c r="AW12" i="8"/>
  <c r="AX12" i="8"/>
  <c r="AY12" i="8"/>
  <c r="AZ12" i="8"/>
  <c r="BA12" i="8"/>
  <c r="BB12" i="8"/>
  <c r="BC12" i="8"/>
  <c r="BD12" i="8"/>
  <c r="BE12" i="8"/>
  <c r="BF12" i="8"/>
  <c r="BG12" i="8"/>
  <c r="BH12" i="8"/>
  <c r="BI12" i="8"/>
  <c r="BJ12" i="8"/>
  <c r="BK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AQ15" i="8"/>
  <c r="AR15" i="8"/>
  <c r="AS15" i="8"/>
  <c r="AT15" i="8"/>
  <c r="AU15" i="8"/>
  <c r="AV15" i="8"/>
  <c r="AW15" i="8"/>
  <c r="AX15" i="8"/>
  <c r="AY15" i="8"/>
  <c r="AZ15" i="8"/>
  <c r="BA15" i="8"/>
  <c r="BB15" i="8"/>
  <c r="BC15" i="8"/>
  <c r="BD15" i="8"/>
  <c r="BE15" i="8"/>
  <c r="BF15" i="8"/>
  <c r="BG15" i="8"/>
  <c r="BH15" i="8"/>
  <c r="BI15" i="8"/>
  <c r="BJ15" i="8"/>
  <c r="BK17" i="8"/>
  <c r="BK18" i="8" s="1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AA18" i="8"/>
  <c r="AB18" i="8"/>
  <c r="AC18" i="8"/>
  <c r="AD18" i="8"/>
  <c r="AE18" i="8"/>
  <c r="AF18" i="8"/>
  <c r="AG18" i="8"/>
  <c r="AH18" i="8"/>
  <c r="AI18" i="8"/>
  <c r="AJ18" i="8"/>
  <c r="AK18" i="8"/>
  <c r="AL18" i="8"/>
  <c r="AM18" i="8"/>
  <c r="AN18" i="8"/>
  <c r="AO18" i="8"/>
  <c r="AP18" i="8"/>
  <c r="AQ18" i="8"/>
  <c r="AR18" i="8"/>
  <c r="AS18" i="8"/>
  <c r="AT18" i="8"/>
  <c r="AU18" i="8"/>
  <c r="AV18" i="8"/>
  <c r="AW18" i="8"/>
  <c r="AX18" i="8"/>
  <c r="AY18" i="8"/>
  <c r="AZ18" i="8"/>
  <c r="BA18" i="8"/>
  <c r="BB18" i="8"/>
  <c r="BC18" i="8"/>
  <c r="BD18" i="8"/>
  <c r="BE18" i="8"/>
  <c r="BF18" i="8"/>
  <c r="BG18" i="8"/>
  <c r="BH18" i="8"/>
  <c r="BI18" i="8"/>
  <c r="BJ18" i="8"/>
  <c r="BK20" i="8"/>
  <c r="BK21" i="8" s="1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AA21" i="8"/>
  <c r="AB21" i="8"/>
  <c r="AC21" i="8"/>
  <c r="AD21" i="8"/>
  <c r="AE21" i="8"/>
  <c r="AF21" i="8"/>
  <c r="AG21" i="8"/>
  <c r="AH21" i="8"/>
  <c r="AI21" i="8"/>
  <c r="AJ21" i="8"/>
  <c r="AK21" i="8"/>
  <c r="AL21" i="8"/>
  <c r="AM21" i="8"/>
  <c r="AN21" i="8"/>
  <c r="AO21" i="8"/>
  <c r="AP21" i="8"/>
  <c r="AQ21" i="8"/>
  <c r="AR21" i="8"/>
  <c r="AS21" i="8"/>
  <c r="AT21" i="8"/>
  <c r="AU21" i="8"/>
  <c r="AV21" i="8"/>
  <c r="AW21" i="8"/>
  <c r="AX21" i="8"/>
  <c r="AY21" i="8"/>
  <c r="AZ21" i="8"/>
  <c r="BA21" i="8"/>
  <c r="BB21" i="8"/>
  <c r="BC21" i="8"/>
  <c r="BD21" i="8"/>
  <c r="BE21" i="8"/>
  <c r="BF21" i="8"/>
  <c r="BG21" i="8"/>
  <c r="BH21" i="8"/>
  <c r="BI21" i="8"/>
  <c r="BJ21" i="8"/>
  <c r="BK23" i="8"/>
  <c r="BK24" i="8"/>
  <c r="BK25" i="8"/>
  <c r="BK26" i="8"/>
  <c r="BK32" i="8"/>
  <c r="BK33" i="8" s="1"/>
  <c r="C33" i="8"/>
  <c r="C47" i="8" s="1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AQ33" i="8"/>
  <c r="AR33" i="8"/>
  <c r="AS33" i="8"/>
  <c r="AT33" i="8"/>
  <c r="AU33" i="8"/>
  <c r="AV33" i="8"/>
  <c r="AW33" i="8"/>
  <c r="AX33" i="8"/>
  <c r="AY33" i="8"/>
  <c r="AZ33" i="8"/>
  <c r="BA33" i="8"/>
  <c r="BB33" i="8"/>
  <c r="BC33" i="8"/>
  <c r="BD33" i="8"/>
  <c r="BE33" i="8"/>
  <c r="BF33" i="8"/>
  <c r="BG33" i="8"/>
  <c r="BH33" i="8"/>
  <c r="BI33" i="8"/>
  <c r="BJ33" i="8"/>
  <c r="BK35" i="8"/>
  <c r="BK37" i="8"/>
  <c r="BK42" i="8"/>
  <c r="BK43" i="8"/>
  <c r="BK44" i="8"/>
  <c r="N47" i="8"/>
  <c r="BK51" i="8"/>
  <c r="BK53" i="8" s="1"/>
  <c r="BK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AQ58" i="8"/>
  <c r="AR58" i="8"/>
  <c r="AS58" i="8"/>
  <c r="AT58" i="8"/>
  <c r="AU58" i="8"/>
  <c r="AV58" i="8"/>
  <c r="AW58" i="8"/>
  <c r="AX58" i="8"/>
  <c r="AY58" i="8"/>
  <c r="AZ58" i="8"/>
  <c r="BA58" i="8"/>
  <c r="BB58" i="8"/>
  <c r="BC58" i="8"/>
  <c r="BD58" i="8"/>
  <c r="BE58" i="8"/>
  <c r="BF58" i="8"/>
  <c r="BG58" i="8"/>
  <c r="BH58" i="8"/>
  <c r="BI58" i="8"/>
  <c r="BJ58" i="8"/>
  <c r="BK60" i="8"/>
  <c r="BK61" i="8" s="1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AQ61" i="8"/>
  <c r="AR61" i="8"/>
  <c r="AS61" i="8"/>
  <c r="AT61" i="8"/>
  <c r="AU61" i="8"/>
  <c r="AV61" i="8"/>
  <c r="AW61" i="8"/>
  <c r="AX61" i="8"/>
  <c r="AY61" i="8"/>
  <c r="AZ61" i="8"/>
  <c r="BA61" i="8"/>
  <c r="BB61" i="8"/>
  <c r="BC61" i="8"/>
  <c r="BD61" i="8"/>
  <c r="BE61" i="8"/>
  <c r="BF61" i="8"/>
  <c r="BG61" i="8"/>
  <c r="BH61" i="8"/>
  <c r="BI61" i="8"/>
  <c r="BJ61" i="8"/>
  <c r="BK66" i="8"/>
  <c r="BK67" i="8" s="1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72" i="8"/>
  <c r="BK73" i="8" s="1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AQ73" i="8"/>
  <c r="AR73" i="8"/>
  <c r="AS73" i="8"/>
  <c r="AT73" i="8"/>
  <c r="AU73" i="8"/>
  <c r="AV73" i="8"/>
  <c r="AW73" i="8"/>
  <c r="AX73" i="8"/>
  <c r="AY73" i="8"/>
  <c r="AZ73" i="8"/>
  <c r="BA73" i="8"/>
  <c r="BB73" i="8"/>
  <c r="BC73" i="8"/>
  <c r="BD73" i="8"/>
  <c r="BE73" i="8"/>
  <c r="BF73" i="8"/>
  <c r="BG73" i="8"/>
  <c r="BH73" i="8"/>
  <c r="BI73" i="8"/>
  <c r="BJ73" i="8"/>
  <c r="BH62" i="8" l="1"/>
  <c r="BD62" i="8"/>
  <c r="AZ62" i="8"/>
  <c r="AV62" i="8"/>
  <c r="AR62" i="8"/>
  <c r="AN62" i="8"/>
  <c r="AJ62" i="8"/>
  <c r="AF62" i="8"/>
  <c r="AB62" i="8"/>
  <c r="X62" i="8"/>
  <c r="T62" i="8"/>
  <c r="T69" i="8" s="1"/>
  <c r="P62" i="8"/>
  <c r="BK46" i="8"/>
  <c r="BK47" i="8" s="1"/>
  <c r="K62" i="8"/>
  <c r="G62" i="8"/>
  <c r="C62" i="8"/>
  <c r="K5" i="9"/>
  <c r="K42" i="9" s="1"/>
  <c r="G47" i="8"/>
  <c r="E62" i="8"/>
  <c r="BJ62" i="8"/>
  <c r="BF62" i="8"/>
  <c r="BB62" i="8"/>
  <c r="AX62" i="8"/>
  <c r="AT62" i="8"/>
  <c r="AP62" i="8"/>
  <c r="AL62" i="8"/>
  <c r="AH62" i="8"/>
  <c r="AD62" i="8"/>
  <c r="Z62" i="8"/>
  <c r="V62" i="8"/>
  <c r="V69" i="8" s="1"/>
  <c r="R62" i="8"/>
  <c r="R69" i="8" s="1"/>
  <c r="N62" i="8"/>
  <c r="BJ47" i="8"/>
  <c r="BH47" i="8"/>
  <c r="BF47" i="8"/>
  <c r="BD47" i="8"/>
  <c r="BB47" i="8"/>
  <c r="AZ47" i="8"/>
  <c r="AX47" i="8"/>
  <c r="AV47" i="8"/>
  <c r="AT47" i="8"/>
  <c r="AR47" i="8"/>
  <c r="AP47" i="8"/>
  <c r="AN47" i="8"/>
  <c r="AL47" i="8"/>
  <c r="AJ47" i="8"/>
  <c r="AH47" i="8"/>
  <c r="AF47" i="8"/>
  <c r="AD47" i="8"/>
  <c r="AB47" i="8"/>
  <c r="Z47" i="8"/>
  <c r="X47" i="8"/>
  <c r="V47" i="8"/>
  <c r="T47" i="8"/>
  <c r="R47" i="8"/>
  <c r="P47" i="8"/>
  <c r="L47" i="8"/>
  <c r="J47" i="8"/>
  <c r="H47" i="8"/>
  <c r="F47" i="8"/>
  <c r="R28" i="8"/>
  <c r="I62" i="8"/>
  <c r="AE28" i="8"/>
  <c r="Y28" i="8"/>
  <c r="BK58" i="8"/>
  <c r="BK62" i="8" s="1"/>
  <c r="AL28" i="8"/>
  <c r="BI47" i="8"/>
  <c r="BG47" i="8"/>
  <c r="BE47" i="8"/>
  <c r="BC47" i="8"/>
  <c r="BA47" i="8"/>
  <c r="AY47" i="8"/>
  <c r="AW47" i="8"/>
  <c r="AU47" i="8"/>
  <c r="AS47" i="8"/>
  <c r="AQ47" i="8"/>
  <c r="AO47" i="8"/>
  <c r="AM47" i="8"/>
  <c r="AK47" i="8"/>
  <c r="AI47" i="8"/>
  <c r="AG47" i="8"/>
  <c r="AE47" i="8"/>
  <c r="AC47" i="8"/>
  <c r="AA47" i="8"/>
  <c r="Y47" i="8"/>
  <c r="W47" i="8"/>
  <c r="U47" i="8"/>
  <c r="Q47" i="8"/>
  <c r="O47" i="8"/>
  <c r="M47" i="8"/>
  <c r="K47" i="8"/>
  <c r="I47" i="8"/>
  <c r="E47" i="8"/>
  <c r="BB28" i="8"/>
  <c r="BJ28" i="8"/>
  <c r="AT28" i="8"/>
  <c r="H28" i="8"/>
  <c r="BH28" i="8"/>
  <c r="BF28" i="8"/>
  <c r="BD28" i="8"/>
  <c r="AZ28" i="8"/>
  <c r="AX28" i="8"/>
  <c r="AV28" i="8"/>
  <c r="AR28" i="8"/>
  <c r="AP28" i="8"/>
  <c r="AN28" i="8"/>
  <c r="AJ28" i="8"/>
  <c r="AH28" i="8"/>
  <c r="Z28" i="8"/>
  <c r="X28" i="8"/>
  <c r="AA28" i="8"/>
  <c r="W28" i="8"/>
  <c r="T28" i="8"/>
  <c r="P28" i="8"/>
  <c r="N28" i="8"/>
  <c r="L28" i="8"/>
  <c r="F28" i="8"/>
  <c r="J62" i="8"/>
  <c r="H62" i="8"/>
  <c r="F62" i="8"/>
  <c r="D62" i="8"/>
  <c r="BI62" i="8"/>
  <c r="BG62" i="8"/>
  <c r="BE62" i="8"/>
  <c r="BC62" i="8"/>
  <c r="BA62" i="8"/>
  <c r="AY62" i="8"/>
  <c r="AW62" i="8"/>
  <c r="AU62" i="8"/>
  <c r="AS62" i="8"/>
  <c r="AQ62" i="8"/>
  <c r="AO62" i="8"/>
  <c r="AM62" i="8"/>
  <c r="AK62" i="8"/>
  <c r="AI62" i="8"/>
  <c r="AG62" i="8"/>
  <c r="AE62" i="8"/>
  <c r="AC62" i="8"/>
  <c r="AA62" i="8"/>
  <c r="Y62" i="8"/>
  <c r="W62" i="8"/>
  <c r="U62" i="8"/>
  <c r="U69" i="8" s="1"/>
  <c r="S62" i="8"/>
  <c r="S69" i="8" s="1"/>
  <c r="Q62" i="8"/>
  <c r="O62" i="8"/>
  <c r="M62" i="8"/>
  <c r="AF28" i="8"/>
  <c r="AD28" i="8"/>
  <c r="AB28" i="8"/>
  <c r="J28" i="8"/>
  <c r="D28" i="8"/>
  <c r="BI28" i="8"/>
  <c r="BG28" i="8"/>
  <c r="BE28" i="8"/>
  <c r="BC28" i="8"/>
  <c r="BA28" i="8"/>
  <c r="AY28" i="8"/>
  <c r="AW28" i="8"/>
  <c r="AU28" i="8"/>
  <c r="L62" i="8"/>
  <c r="AS28" i="8"/>
  <c r="AQ28" i="8"/>
  <c r="AO28" i="8"/>
  <c r="AM28" i="8"/>
  <c r="AK28" i="8"/>
  <c r="AI28" i="8"/>
  <c r="AG28" i="8"/>
  <c r="AC28" i="8"/>
  <c r="U28" i="8"/>
  <c r="S28" i="8"/>
  <c r="Q28" i="8"/>
  <c r="O28" i="8"/>
  <c r="M28" i="8"/>
  <c r="K28" i="8"/>
  <c r="G28" i="8"/>
  <c r="E28" i="8"/>
  <c r="C28" i="8"/>
  <c r="S47" i="8"/>
  <c r="D47" i="8"/>
  <c r="V28" i="8"/>
  <c r="BK27" i="8"/>
  <c r="BK15" i="8"/>
  <c r="I28" i="8"/>
  <c r="G69" i="8" l="1"/>
  <c r="AW69" i="8"/>
  <c r="BA69" i="8"/>
  <c r="BE69" i="8"/>
  <c r="BI69" i="8"/>
  <c r="AD69" i="8"/>
  <c r="AH69" i="8"/>
  <c r="AX69" i="8"/>
  <c r="AB69" i="8"/>
  <c r="AF69" i="8"/>
  <c r="N69" i="8"/>
  <c r="BC69" i="8"/>
  <c r="AJ69" i="8"/>
  <c r="AV69" i="8"/>
  <c r="AZ69" i="8"/>
  <c r="AT69" i="8"/>
  <c r="BB69" i="8"/>
  <c r="F69" i="8"/>
  <c r="BF69" i="8"/>
  <c r="AG69" i="8"/>
  <c r="AK69" i="8"/>
  <c r="AO69" i="8"/>
  <c r="AS69" i="8"/>
  <c r="Z69" i="8"/>
  <c r="AP69" i="8"/>
  <c r="BJ69" i="8"/>
  <c r="AL69" i="8"/>
  <c r="I69" i="8"/>
  <c r="J69" i="8"/>
  <c r="P69" i="8"/>
  <c r="X69" i="8"/>
  <c r="AN69" i="8"/>
  <c r="AR69" i="8"/>
  <c r="BD69" i="8"/>
  <c r="BH69" i="8"/>
  <c r="E69" i="8"/>
  <c r="K69" i="8"/>
  <c r="AC69" i="8"/>
  <c r="H69" i="8"/>
  <c r="Y69" i="8"/>
  <c r="AA69" i="8"/>
  <c r="C69" i="8"/>
  <c r="M69" i="8"/>
  <c r="Q69" i="8"/>
  <c r="AY69" i="8"/>
  <c r="BG69" i="8"/>
  <c r="AE69" i="8"/>
  <c r="W69" i="8"/>
  <c r="L69" i="8"/>
  <c r="AM69" i="8"/>
  <c r="D69" i="8"/>
  <c r="O69" i="8"/>
  <c r="AI69" i="8"/>
  <c r="AQ69" i="8"/>
  <c r="AU69" i="8"/>
  <c r="BK28" i="8"/>
  <c r="BK69" i="8" s="1"/>
</calcChain>
</file>

<file path=xl/sharedStrings.xml><?xml version="1.0" encoding="utf-8"?>
<sst xmlns="http://schemas.openxmlformats.org/spreadsheetml/2006/main" count="167" uniqueCount="131">
  <si>
    <t>A</t>
  </si>
  <si>
    <t>B</t>
  </si>
  <si>
    <t>ELSS</t>
  </si>
  <si>
    <t>Gilt</t>
  </si>
  <si>
    <t>D</t>
  </si>
  <si>
    <t>F</t>
  </si>
  <si>
    <t>INCOME / DEBT ORIENTED SCHEMES</t>
  </si>
  <si>
    <t>GROWTH / EQUITY ORIENTED SCHEMES</t>
  </si>
  <si>
    <t>BALANCED SCHEMES</t>
  </si>
  <si>
    <t>EXCHANGE TRADED FUND</t>
  </si>
  <si>
    <t>FMP</t>
  </si>
  <si>
    <t>Total</t>
  </si>
  <si>
    <t>Liquid/ Money Market</t>
  </si>
  <si>
    <t>Debt (assured return)</t>
  </si>
  <si>
    <t>Other Debt Schemes</t>
  </si>
  <si>
    <t>Others</t>
  </si>
  <si>
    <t>C</t>
  </si>
  <si>
    <t>Balanced schemes</t>
  </si>
  <si>
    <t>GOLD ETF</t>
  </si>
  <si>
    <t xml:space="preserve">Other ETFs </t>
  </si>
  <si>
    <t>E</t>
  </si>
  <si>
    <t>FUND OF FUNDS INVESTING OVERSEAS</t>
  </si>
  <si>
    <t>Fund of funds investing overseas</t>
  </si>
  <si>
    <t>GRAND TOTAL</t>
  </si>
  <si>
    <t>Fund of Funds Scheme (Domestic)</t>
  </si>
  <si>
    <t>Through Associate Distributors</t>
  </si>
  <si>
    <t>Through Non - Associate Distributors</t>
  </si>
  <si>
    <t xml:space="preserve">Through Direct Plan </t>
  </si>
  <si>
    <t>Scheme Category/ Scheme Name</t>
  </si>
  <si>
    <t xml:space="preserve">1 : Retail Investor </t>
  </si>
  <si>
    <t>2 : Corporates</t>
  </si>
  <si>
    <t>5 : High Networth Individuals</t>
  </si>
  <si>
    <t>I : Contribution of sponsor and its associates in AUM</t>
  </si>
  <si>
    <t>II : Contribution of other than sponsor and its associates in AUM</t>
  </si>
  <si>
    <t>I</t>
  </si>
  <si>
    <t>II</t>
  </si>
  <si>
    <t xml:space="preserve">Scheme names </t>
  </si>
  <si>
    <t>Category of Investor</t>
  </si>
  <si>
    <t xml:space="preserve">Name of the States/ Union Territories 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</si>
  <si>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</si>
  <si>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</si>
  <si>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</si>
  <si>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</si>
  <si>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</si>
  <si>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</si>
  <si>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</si>
  <si>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</si>
  <si>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</si>
  <si>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</si>
  <si>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</si>
  <si>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</si>
  <si>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</si>
  <si>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</si>
  <si>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</si>
  <si>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</si>
  <si>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</si>
  <si>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</si>
  <si>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</si>
  <si>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</si>
  <si>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</si>
  <si>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</si>
  <si>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</si>
  <si>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</si>
  <si>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</si>
  <si>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</si>
  <si>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Pondicherry</t>
  </si>
  <si>
    <t>Punjab</t>
  </si>
  <si>
    <t>Rajasthan</t>
  </si>
  <si>
    <t>Sikkim</t>
  </si>
  <si>
    <t>Tamil Nadu</t>
  </si>
  <si>
    <t>Tripura</t>
  </si>
  <si>
    <t>Uttar Pradesh</t>
  </si>
  <si>
    <t>Uttarakhand</t>
  </si>
  <si>
    <t>West Bengal</t>
  </si>
  <si>
    <t>TOTAL</t>
  </si>
  <si>
    <t>Sl. No.</t>
  </si>
  <si>
    <t>(i)</t>
  </si>
  <si>
    <t>(ii)</t>
  </si>
  <si>
    <t>(iii)</t>
  </si>
  <si>
    <t>(iv)</t>
  </si>
  <si>
    <t>Grand Sub-Total (a+b+c+d+e+f)</t>
  </si>
  <si>
    <t>(v)</t>
  </si>
  <si>
    <t>(vi)</t>
  </si>
  <si>
    <t>Grand Sub-Total</t>
  </si>
  <si>
    <t>Grand Sub-Total (a+b)</t>
  </si>
  <si>
    <t>(a) Sub-Total</t>
  </si>
  <si>
    <t>(b) Sub-Total</t>
  </si>
  <si>
    <t xml:space="preserve">LIQUID SCHEMES </t>
  </si>
  <si>
    <t>OTHER DEBT ORIENTED SCHEMES</t>
  </si>
  <si>
    <t xml:space="preserve">Note: Name of new states / union territories shall be added alphabetically  </t>
  </si>
  <si>
    <t>(f) Sub-Total</t>
  </si>
  <si>
    <t xml:space="preserve"> (e) Sub-Total</t>
  </si>
  <si>
    <t xml:space="preserve"> (d) Sub-Total</t>
  </si>
  <si>
    <t>(c) Sub-Total</t>
  </si>
  <si>
    <t>GOLD EXCHANGE TRADED FUND</t>
  </si>
  <si>
    <t>OTHER EXCHANGE TRADED FUND</t>
  </si>
  <si>
    <t>FUND OF FUNDS INVESTING DOMESTIC</t>
  </si>
  <si>
    <t>Infrastructure Debt Funds</t>
  </si>
  <si>
    <t>3 : Banks/FIs</t>
  </si>
  <si>
    <t>GRAND TOTAL (A+B+C+D+E)</t>
  </si>
  <si>
    <t>4 : FIIs/FPIs</t>
  </si>
  <si>
    <t>IDBI Liquid Fund</t>
  </si>
  <si>
    <t>IDBI Gilt Fund</t>
  </si>
  <si>
    <t>IDBI Dynamic Bond Fund</t>
  </si>
  <si>
    <t>IDBI Short Term Bond Fund</t>
  </si>
  <si>
    <t>IDBI Ultra Short Term Fund</t>
  </si>
  <si>
    <t>IDBI Equity Advantage Fund</t>
  </si>
  <si>
    <t>IDBI Diversified Equity Fund</t>
  </si>
  <si>
    <t>IDBI India Top 100 Equity Fund</t>
  </si>
  <si>
    <t>IDBI Nifty Index Fund</t>
  </si>
  <si>
    <t>IDBI Nifty Junior Index Fund</t>
  </si>
  <si>
    <t>IDBI Gold Exchange Traded Fund</t>
  </si>
  <si>
    <t>IDBI Gold Fund</t>
  </si>
  <si>
    <t>IDBI Mutual Fund (All figures in Rs. Crore)</t>
  </si>
  <si>
    <t>Telangana</t>
  </si>
  <si>
    <t>IDBI Credit Risk Fund</t>
  </si>
  <si>
    <t>IDBI Equity Savings Fund</t>
  </si>
  <si>
    <t>IDBI Focused 30 Equity Fund</t>
  </si>
  <si>
    <t>IDBI Small Cap Fund</t>
  </si>
  <si>
    <t>IDBI Hybrid Equity Fund</t>
  </si>
  <si>
    <t>T30</t>
  </si>
  <si>
    <t>B30</t>
  </si>
  <si>
    <t xml:space="preserve">T30 : Top 30 cities as identified by AMFI </t>
  </si>
  <si>
    <t xml:space="preserve">B30 : Other than T30  </t>
  </si>
  <si>
    <t>IDBI Banking &amp; Financial Services Fund</t>
  </si>
  <si>
    <t>IDBI Long Term Value Fund</t>
  </si>
  <si>
    <t>IDBI Dividend Yield Fund</t>
  </si>
  <si>
    <t>IDBI Healthcare Fund</t>
  </si>
  <si>
    <t>IDBI MIDCAP Fund</t>
  </si>
  <si>
    <t>IDBI Mutual Fund: Net Average Assets Under Management (AAUM) as on 30-November-2020
(All figures in Rs. Crore)</t>
  </si>
  <si>
    <t>Table showing State wise /Union Territory wise contribution to AAUM of category of schemes as on 30-November-2020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</si>
</sst>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color indexed="8"/>
      <name val="Arial"/>
      <family val="2"/>
      <charset val="1"/>
    </font>
    <font>
      <sz val="10"/>
      <color indexed="8"/>
      <name val="Arial"/>
      <family val="2"/>
      <charset val="1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sz val="10"/>
      <color indexed="64"/>
      <name val="Arial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10"/>
      <color indexed="8"/>
      <name val="Arial"/>
      <family val="2"/>
    </font>
    <font>
      <sz val="9"/>
      <color indexed="8"/>
      <name val="Arial"/>
      <family val="2"/>
      <charset val="1"/>
    </font>
    <font>
      <b/>
      <sz val="12"/>
      <color indexed="8"/>
      <name val="Arial"/>
      <family val="2"/>
    </font>
    <font>
      <b/>
      <sz val="10"/>
      <color indexed="8"/>
      <name val="Arial"/>
      <family val="2"/>
      <charset val="1"/>
    </font>
    <font>
      <b/>
      <sz val="9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3" fillId="0" borderId="0"/>
    <xf numFmtId="0" fontId="1" fillId="0" borderId="0"/>
  </cellStyleXfs>
  <cellXfs count="93">
    <xf numFmtId="0" fontId="0" fillId="0" borderId="0" xfId="0"/>
    <xf numFmtId="0" fontId="5" fillId="0" borderId="0" xfId="3" applyFont="1"/>
    <xf numFmtId="2" fontId="5" fillId="0" borderId="0" xfId="3" applyNumberFormat="1" applyFont="1"/>
    <xf numFmtId="0" fontId="0" fillId="0" borderId="0" xfId="0" applyBorder="1"/>
    <xf numFmtId="0" fontId="2" fillId="0" borderId="0" xfId="0" applyFont="1" applyBorder="1"/>
    <xf numFmtId="2" fontId="6" fillId="0" borderId="0" xfId="3" applyNumberFormat="1" applyFont="1"/>
    <xf numFmtId="2" fontId="6" fillId="0" borderId="0" xfId="3" applyNumberFormat="1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2" fontId="9" fillId="0" borderId="0" xfId="3" applyNumberFormat="1" applyFont="1"/>
    <xf numFmtId="0" fontId="9" fillId="0" borderId="0" xfId="3" applyFont="1"/>
    <xf numFmtId="2" fontId="8" fillId="0" borderId="0" xfId="3" applyNumberFormat="1" applyFont="1"/>
    <xf numFmtId="0" fontId="8" fillId="0" borderId="0" xfId="3" applyFont="1"/>
    <xf numFmtId="0" fontId="6" fillId="0" borderId="1" xfId="3" applyNumberFormat="1" applyFont="1" applyFill="1" applyBorder="1" applyAlignment="1">
      <alignment horizontal="center" wrapText="1"/>
    </xf>
    <xf numFmtId="0" fontId="6" fillId="0" borderId="2" xfId="3" applyNumberFormat="1" applyFont="1" applyFill="1" applyBorder="1" applyAlignment="1">
      <alignment horizontal="center" wrapText="1"/>
    </xf>
    <xf numFmtId="0" fontId="6" fillId="0" borderId="3" xfId="3" applyNumberFormat="1" applyFont="1" applyFill="1" applyBorder="1" applyAlignment="1">
      <alignment horizontal="center" wrapText="1"/>
    </xf>
    <xf numFmtId="0" fontId="2" fillId="0" borderId="4" xfId="0" applyFont="1" applyBorder="1"/>
    <xf numFmtId="0" fontId="2" fillId="0" borderId="0" xfId="0" applyFont="1" applyFill="1" applyBorder="1"/>
    <xf numFmtId="0" fontId="2" fillId="0" borderId="0" xfId="0" applyFont="1" applyBorder="1" applyAlignment="1">
      <alignment horizontal="right" wrapText="1"/>
    </xf>
    <xf numFmtId="0" fontId="2" fillId="0" borderId="5" xfId="0" applyFont="1" applyBorder="1" applyAlignment="1">
      <alignment wrapText="1"/>
    </xf>
    <xf numFmtId="0" fontId="0" fillId="0" borderId="5" xfId="0" applyFont="1" applyBorder="1" applyAlignment="1">
      <alignment wrapText="1"/>
    </xf>
    <xf numFmtId="0" fontId="0" fillId="0" borderId="5" xfId="0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10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/>
    </xf>
    <xf numFmtId="2" fontId="6" fillId="0" borderId="6" xfId="3" applyNumberFormat="1" applyFont="1" applyFill="1" applyBorder="1"/>
    <xf numFmtId="0" fontId="2" fillId="0" borderId="7" xfId="0" applyFont="1" applyBorder="1"/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wrapText="1"/>
    </xf>
    <xf numFmtId="164" fontId="0" fillId="0" borderId="1" xfId="1" applyFont="1" applyBorder="1"/>
    <xf numFmtId="164" fontId="0" fillId="0" borderId="2" xfId="1" applyFont="1" applyBorder="1"/>
    <xf numFmtId="164" fontId="0" fillId="0" borderId="3" xfId="1" applyFont="1" applyBorder="1"/>
    <xf numFmtId="164" fontId="0" fillId="0" borderId="2" xfId="0" applyNumberFormat="1" applyBorder="1"/>
    <xf numFmtId="164" fontId="0" fillId="0" borderId="4" xfId="0" applyNumberFormat="1" applyBorder="1"/>
    <xf numFmtId="164" fontId="0" fillId="0" borderId="1" xfId="1" applyFont="1" applyFill="1" applyBorder="1"/>
    <xf numFmtId="164" fontId="0" fillId="0" borderId="4" xfId="0" applyNumberFormat="1" applyFill="1" applyBorder="1"/>
    <xf numFmtId="164" fontId="0" fillId="0" borderId="0" xfId="0" applyNumberFormat="1" applyBorder="1"/>
    <xf numFmtId="164" fontId="0" fillId="0" borderId="0" xfId="1" applyFont="1" applyBorder="1"/>
    <xf numFmtId="164" fontId="0" fillId="0" borderId="1" xfId="0" applyNumberForma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 applyAlignment="1">
      <alignment horizontal="left" wrapText="1"/>
    </xf>
    <xf numFmtId="164" fontId="3" fillId="0" borderId="4" xfId="1" applyFont="1" applyBorder="1"/>
    <xf numFmtId="0" fontId="3" fillId="0" borderId="0" xfId="0" applyFont="1" applyBorder="1"/>
    <xf numFmtId="4" fontId="0" fillId="0" borderId="0" xfId="0" applyNumberFormat="1" applyBorder="1"/>
    <xf numFmtId="164" fontId="0" fillId="0" borderId="6" xfId="1" applyFont="1" applyFill="1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6" fillId="0" borderId="1" xfId="3" applyNumberFormat="1" applyFont="1" applyFill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164" fontId="0" fillId="0" borderId="1" xfId="1" applyFont="1" applyFill="1" applyBorder="1" applyAlignment="1">
      <alignment vertical="center"/>
    </xf>
    <xf numFmtId="164" fontId="0" fillId="0" borderId="1" xfId="1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164" fontId="14" fillId="0" borderId="1" xfId="1" applyFont="1" applyBorder="1" applyAlignment="1">
      <alignment horizontal="left" vertical="center"/>
    </xf>
    <xf numFmtId="164" fontId="13" fillId="0" borderId="1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4" fontId="0" fillId="0" borderId="0" xfId="0" applyNumberFormat="1" applyAlignment="1">
      <alignment vertical="center"/>
    </xf>
    <xf numFmtId="164" fontId="0" fillId="0" borderId="0" xfId="0" applyNumberFormat="1" applyFill="1" applyBorder="1"/>
    <xf numFmtId="164" fontId="0" fillId="0" borderId="0" xfId="0" applyNumberFormat="1" applyAlignment="1">
      <alignment vertical="center"/>
    </xf>
    <xf numFmtId="164" fontId="2" fillId="0" borderId="1" xfId="1" applyFont="1" applyFill="1" applyBorder="1" applyAlignment="1">
      <alignment vertical="center"/>
    </xf>
    <xf numFmtId="164" fontId="13" fillId="0" borderId="0" xfId="0" applyNumberFormat="1" applyFont="1" applyAlignment="1">
      <alignment vertical="center"/>
    </xf>
    <xf numFmtId="49" fontId="12" fillId="0" borderId="10" xfId="2" applyNumberFormat="1" applyFont="1" applyFill="1" applyBorder="1" applyAlignment="1">
      <alignment horizontal="center" vertical="center" wrapText="1"/>
    </xf>
    <xf numFmtId="49" fontId="12" fillId="0" borderId="5" xfId="2" applyNumberFormat="1" applyFont="1" applyFill="1" applyBorder="1" applyAlignment="1">
      <alignment horizontal="center" vertical="center" wrapText="1"/>
    </xf>
    <xf numFmtId="2" fontId="8" fillId="0" borderId="18" xfId="3" applyNumberFormat="1" applyFont="1" applyFill="1" applyBorder="1" applyAlignment="1">
      <alignment horizontal="center" vertical="top" wrapText="1"/>
    </xf>
    <xf numFmtId="2" fontId="8" fillId="0" borderId="19" xfId="3" applyNumberFormat="1" applyFont="1" applyFill="1" applyBorder="1" applyAlignment="1">
      <alignment horizontal="center" vertical="top" wrapText="1"/>
    </xf>
    <xf numFmtId="2" fontId="8" fillId="0" borderId="20" xfId="3" applyNumberFormat="1" applyFont="1" applyFill="1" applyBorder="1" applyAlignment="1">
      <alignment horizontal="center" vertical="top" wrapText="1"/>
    </xf>
    <xf numFmtId="2" fontId="8" fillId="0" borderId="8" xfId="3" applyNumberFormat="1" applyFont="1" applyFill="1" applyBorder="1" applyAlignment="1">
      <alignment horizontal="center" vertical="top" wrapText="1"/>
    </xf>
    <xf numFmtId="2" fontId="8" fillId="0" borderId="9" xfId="3" applyNumberFormat="1" applyFont="1" applyFill="1" applyBorder="1" applyAlignment="1">
      <alignment horizontal="center" vertical="top" wrapText="1"/>
    </xf>
    <xf numFmtId="2" fontId="8" fillId="0" borderId="10" xfId="3" applyNumberFormat="1" applyFont="1" applyFill="1" applyBorder="1" applyAlignment="1">
      <alignment horizontal="center" vertical="top" wrapText="1"/>
    </xf>
    <xf numFmtId="2" fontId="8" fillId="0" borderId="18" xfId="3" applyNumberFormat="1" applyFont="1" applyFill="1" applyBorder="1" applyAlignment="1">
      <alignment horizontal="center"/>
    </xf>
    <xf numFmtId="2" fontId="8" fillId="0" borderId="19" xfId="3" applyNumberFormat="1" applyFont="1" applyFill="1" applyBorder="1" applyAlignment="1">
      <alignment horizontal="center"/>
    </xf>
    <xf numFmtId="2" fontId="8" fillId="0" borderId="20" xfId="3" applyNumberFormat="1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5" xfId="0" applyBorder="1" applyAlignment="1">
      <alignment horizontal="center"/>
    </xf>
    <xf numFmtId="2" fontId="4" fillId="0" borderId="18" xfId="3" applyNumberFormat="1" applyFont="1" applyFill="1" applyBorder="1" applyAlignment="1">
      <alignment horizontal="center" vertical="top" wrapText="1"/>
    </xf>
    <xf numFmtId="2" fontId="4" fillId="0" borderId="19" xfId="3" applyNumberFormat="1" applyFont="1" applyFill="1" applyBorder="1" applyAlignment="1">
      <alignment horizontal="center" vertical="top" wrapText="1"/>
    </xf>
    <xf numFmtId="2" fontId="4" fillId="0" borderId="20" xfId="3" applyNumberFormat="1" applyFont="1" applyFill="1" applyBorder="1" applyAlignment="1">
      <alignment horizontal="center" vertical="top" wrapText="1"/>
    </xf>
    <xf numFmtId="3" fontId="8" fillId="0" borderId="15" xfId="3" applyNumberFormat="1" applyFont="1" applyFill="1" applyBorder="1" applyAlignment="1">
      <alignment horizontal="center" vertical="center" wrapText="1"/>
    </xf>
    <xf numFmtId="3" fontId="8" fillId="0" borderId="16" xfId="3" applyNumberFormat="1" applyFont="1" applyFill="1" applyBorder="1" applyAlignment="1">
      <alignment horizontal="center" vertical="center" wrapText="1"/>
    </xf>
    <xf numFmtId="3" fontId="8" fillId="0" borderId="17" xfId="3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12" fillId="0" borderId="11" xfId="2" applyNumberFormat="1" applyFont="1" applyFill="1" applyBorder="1" applyAlignment="1">
      <alignment horizontal="center" vertical="center" wrapText="1"/>
    </xf>
    <xf numFmtId="49" fontId="12" fillId="0" borderId="4" xfId="2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C88"/>
  <sheetViews>
    <sheetView showGridLines="0" tabSelected="1" topLeftCell="B1" zoomScale="70" zoomScaleNormal="70" workbookViewId="0">
      <pane xSplit="1" ySplit="7" topLeftCell="C8" activePane="bottomRight" state="frozen"/>
      <selection activeCell="B1" sqref="B1"/>
      <selection pane="topRight" activeCell="C1" sqref="C1"/>
      <selection pane="bottomLeft" activeCell="B8" sqref="B8"/>
      <selection pane="bottomRight" sqref="A1:A5"/>
    </sheetView>
  </sheetViews>
  <sheetFormatPr defaultRowHeight="12.75" x14ac:dyDescent="0.2"/>
  <cols>
    <col min="1" max="1" width="5" style="3" customWidth="1"/>
    <col min="2" max="2" width="47.5703125" style="3" customWidth="1"/>
    <col min="3" max="62" width="15.42578125" style="3" customWidth="1"/>
    <col min="63" max="63" width="15.140625" style="3" customWidth="1"/>
    <col min="64" max="64" width="16.7109375" style="3" bestFit="1" customWidth="1"/>
    <col min="65" max="65" width="18" style="3" bestFit="1" customWidth="1"/>
    <col min="66" max="66" width="24.85546875" style="3" bestFit="1" customWidth="1"/>
    <col min="67" max="67" width="12.42578125" style="3" bestFit="1" customWidth="1"/>
    <col min="68" max="16384" width="9.140625" style="3"/>
  </cols>
  <sheetData>
    <row r="1" spans="1:107" s="1" customFormat="1" ht="19.5" customHeight="1" thickBot="1" x14ac:dyDescent="0.35">
      <c r="A1" s="86" t="s">
        <v>75</v>
      </c>
      <c r="B1" s="63" t="s">
        <v>28</v>
      </c>
      <c r="C1" s="77" t="s">
        <v>129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8"/>
      <c r="AY1" s="78"/>
      <c r="AZ1" s="78"/>
      <c r="BA1" s="78"/>
      <c r="BB1" s="78"/>
      <c r="BC1" s="78"/>
      <c r="BD1" s="78"/>
      <c r="BE1" s="78"/>
      <c r="BF1" s="78"/>
      <c r="BG1" s="78"/>
      <c r="BH1" s="78"/>
      <c r="BI1" s="78"/>
      <c r="BJ1" s="78"/>
      <c r="BK1" s="79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</row>
    <row r="2" spans="1:107" s="10" customFormat="1" ht="18.75" customHeight="1" thickBot="1" x14ac:dyDescent="0.4">
      <c r="A2" s="87"/>
      <c r="B2" s="64"/>
      <c r="C2" s="65" t="s">
        <v>27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65" t="s">
        <v>25</v>
      </c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7"/>
      <c r="AQ2" s="65" t="s">
        <v>26</v>
      </c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7"/>
      <c r="BK2" s="80" t="s">
        <v>23</v>
      </c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</row>
    <row r="3" spans="1:107" s="12" customFormat="1" ht="18.75" thickBot="1" x14ac:dyDescent="0.4">
      <c r="A3" s="87"/>
      <c r="B3" s="64"/>
      <c r="C3" s="71" t="s">
        <v>120</v>
      </c>
      <c r="D3" s="72"/>
      <c r="E3" s="72"/>
      <c r="F3" s="72"/>
      <c r="G3" s="72"/>
      <c r="H3" s="72"/>
      <c r="I3" s="72"/>
      <c r="J3" s="72"/>
      <c r="K3" s="72"/>
      <c r="L3" s="73"/>
      <c r="M3" s="71" t="s">
        <v>121</v>
      </c>
      <c r="N3" s="72"/>
      <c r="O3" s="72"/>
      <c r="P3" s="72"/>
      <c r="Q3" s="72"/>
      <c r="R3" s="72"/>
      <c r="S3" s="72"/>
      <c r="T3" s="72"/>
      <c r="U3" s="72"/>
      <c r="V3" s="73"/>
      <c r="W3" s="71" t="s">
        <v>120</v>
      </c>
      <c r="X3" s="72"/>
      <c r="Y3" s="72"/>
      <c r="Z3" s="72"/>
      <c r="AA3" s="72"/>
      <c r="AB3" s="72"/>
      <c r="AC3" s="72"/>
      <c r="AD3" s="72"/>
      <c r="AE3" s="72"/>
      <c r="AF3" s="73"/>
      <c r="AG3" s="71" t="s">
        <v>121</v>
      </c>
      <c r="AH3" s="72"/>
      <c r="AI3" s="72"/>
      <c r="AJ3" s="72"/>
      <c r="AK3" s="72"/>
      <c r="AL3" s="72"/>
      <c r="AM3" s="72"/>
      <c r="AN3" s="72"/>
      <c r="AO3" s="72"/>
      <c r="AP3" s="73"/>
      <c r="AQ3" s="71" t="s">
        <v>120</v>
      </c>
      <c r="AR3" s="72"/>
      <c r="AS3" s="72"/>
      <c r="AT3" s="72"/>
      <c r="AU3" s="72"/>
      <c r="AV3" s="72"/>
      <c r="AW3" s="72"/>
      <c r="AX3" s="72"/>
      <c r="AY3" s="72"/>
      <c r="AZ3" s="73"/>
      <c r="BA3" s="71" t="s">
        <v>121</v>
      </c>
      <c r="BB3" s="72"/>
      <c r="BC3" s="72"/>
      <c r="BD3" s="72"/>
      <c r="BE3" s="72"/>
      <c r="BF3" s="72"/>
      <c r="BG3" s="72"/>
      <c r="BH3" s="72"/>
      <c r="BI3" s="72"/>
      <c r="BJ3" s="73"/>
      <c r="BK3" s="8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</row>
    <row r="4" spans="1:107" s="12" customFormat="1" ht="18" x14ac:dyDescent="0.35">
      <c r="A4" s="87"/>
      <c r="B4" s="64"/>
      <c r="C4" s="68" t="s">
        <v>34</v>
      </c>
      <c r="D4" s="69"/>
      <c r="E4" s="69"/>
      <c r="F4" s="69"/>
      <c r="G4" s="70"/>
      <c r="H4" s="68" t="s">
        <v>35</v>
      </c>
      <c r="I4" s="69"/>
      <c r="J4" s="69"/>
      <c r="K4" s="69"/>
      <c r="L4" s="70"/>
      <c r="M4" s="68" t="s">
        <v>34</v>
      </c>
      <c r="N4" s="69"/>
      <c r="O4" s="69"/>
      <c r="P4" s="69"/>
      <c r="Q4" s="70"/>
      <c r="R4" s="68" t="s">
        <v>35</v>
      </c>
      <c r="S4" s="69"/>
      <c r="T4" s="69"/>
      <c r="U4" s="69"/>
      <c r="V4" s="70"/>
      <c r="W4" s="68" t="s">
        <v>34</v>
      </c>
      <c r="X4" s="69"/>
      <c r="Y4" s="69"/>
      <c r="Z4" s="69"/>
      <c r="AA4" s="70"/>
      <c r="AB4" s="68" t="s">
        <v>35</v>
      </c>
      <c r="AC4" s="69"/>
      <c r="AD4" s="69"/>
      <c r="AE4" s="69"/>
      <c r="AF4" s="70"/>
      <c r="AG4" s="68" t="s">
        <v>34</v>
      </c>
      <c r="AH4" s="69"/>
      <c r="AI4" s="69"/>
      <c r="AJ4" s="69"/>
      <c r="AK4" s="70"/>
      <c r="AL4" s="68" t="s">
        <v>35</v>
      </c>
      <c r="AM4" s="69"/>
      <c r="AN4" s="69"/>
      <c r="AO4" s="69"/>
      <c r="AP4" s="70"/>
      <c r="AQ4" s="68" t="s">
        <v>34</v>
      </c>
      <c r="AR4" s="69"/>
      <c r="AS4" s="69"/>
      <c r="AT4" s="69"/>
      <c r="AU4" s="70"/>
      <c r="AV4" s="68" t="s">
        <v>35</v>
      </c>
      <c r="AW4" s="69"/>
      <c r="AX4" s="69"/>
      <c r="AY4" s="69"/>
      <c r="AZ4" s="70"/>
      <c r="BA4" s="68" t="s">
        <v>34</v>
      </c>
      <c r="BB4" s="69"/>
      <c r="BC4" s="69"/>
      <c r="BD4" s="69"/>
      <c r="BE4" s="70"/>
      <c r="BF4" s="68" t="s">
        <v>35</v>
      </c>
      <c r="BG4" s="69"/>
      <c r="BH4" s="69"/>
      <c r="BI4" s="69"/>
      <c r="BJ4" s="70"/>
      <c r="BK4" s="8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</row>
    <row r="5" spans="1:107" s="8" customFormat="1" ht="15" customHeight="1" x14ac:dyDescent="0.3">
      <c r="A5" s="87"/>
      <c r="B5" s="64"/>
      <c r="C5" s="14">
        <v>1</v>
      </c>
      <c r="D5" s="13">
        <v>2</v>
      </c>
      <c r="E5" s="13">
        <v>3</v>
      </c>
      <c r="F5" s="13">
        <v>4</v>
      </c>
      <c r="G5" s="15">
        <v>5</v>
      </c>
      <c r="H5" s="14">
        <v>1</v>
      </c>
      <c r="I5" s="13">
        <v>2</v>
      </c>
      <c r="J5" s="13">
        <v>3</v>
      </c>
      <c r="K5" s="13">
        <v>4</v>
      </c>
      <c r="L5" s="15">
        <v>5</v>
      </c>
      <c r="M5" s="14">
        <v>1</v>
      </c>
      <c r="N5" s="13">
        <v>2</v>
      </c>
      <c r="O5" s="13">
        <v>3</v>
      </c>
      <c r="P5" s="13">
        <v>4</v>
      </c>
      <c r="Q5" s="15">
        <v>5</v>
      </c>
      <c r="R5" s="14">
        <v>1</v>
      </c>
      <c r="S5" s="13">
        <v>2</v>
      </c>
      <c r="T5" s="13">
        <v>3</v>
      </c>
      <c r="U5" s="13">
        <v>4</v>
      </c>
      <c r="V5" s="15">
        <v>5</v>
      </c>
      <c r="W5" s="14">
        <v>1</v>
      </c>
      <c r="X5" s="13">
        <v>2</v>
      </c>
      <c r="Y5" s="13">
        <v>3</v>
      </c>
      <c r="Z5" s="13">
        <v>4</v>
      </c>
      <c r="AA5" s="15">
        <v>5</v>
      </c>
      <c r="AB5" s="14">
        <v>1</v>
      </c>
      <c r="AC5" s="13">
        <v>2</v>
      </c>
      <c r="AD5" s="13">
        <v>3</v>
      </c>
      <c r="AE5" s="13">
        <v>4</v>
      </c>
      <c r="AF5" s="15">
        <v>5</v>
      </c>
      <c r="AG5" s="14">
        <v>1</v>
      </c>
      <c r="AH5" s="13">
        <v>2</v>
      </c>
      <c r="AI5" s="13">
        <v>3</v>
      </c>
      <c r="AJ5" s="13">
        <v>4</v>
      </c>
      <c r="AK5" s="15">
        <v>5</v>
      </c>
      <c r="AL5" s="14">
        <v>1</v>
      </c>
      <c r="AM5" s="13">
        <v>2</v>
      </c>
      <c r="AN5" s="13">
        <v>3</v>
      </c>
      <c r="AO5" s="13">
        <v>4</v>
      </c>
      <c r="AP5" s="15">
        <v>5</v>
      </c>
      <c r="AQ5" s="14">
        <v>1</v>
      </c>
      <c r="AR5" s="13">
        <v>2</v>
      </c>
      <c r="AS5" s="13">
        <v>3</v>
      </c>
      <c r="AT5" s="13">
        <v>4</v>
      </c>
      <c r="AU5" s="15">
        <v>5</v>
      </c>
      <c r="AV5" s="14">
        <v>1</v>
      </c>
      <c r="AW5" s="13">
        <v>2</v>
      </c>
      <c r="AX5" s="13">
        <v>3</v>
      </c>
      <c r="AY5" s="13">
        <v>4</v>
      </c>
      <c r="AZ5" s="15">
        <v>5</v>
      </c>
      <c r="BA5" s="14">
        <v>1</v>
      </c>
      <c r="BB5" s="13">
        <v>2</v>
      </c>
      <c r="BC5" s="13">
        <v>3</v>
      </c>
      <c r="BD5" s="13">
        <v>4</v>
      </c>
      <c r="BE5" s="15">
        <v>5</v>
      </c>
      <c r="BF5" s="14">
        <v>1</v>
      </c>
      <c r="BG5" s="13">
        <v>2</v>
      </c>
      <c r="BH5" s="13">
        <v>3</v>
      </c>
      <c r="BI5" s="13">
        <v>4</v>
      </c>
      <c r="BJ5" s="15">
        <v>5</v>
      </c>
      <c r="BK5" s="82"/>
      <c r="BL5" s="5"/>
      <c r="BM5" s="5"/>
      <c r="BN5" s="5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</row>
    <row r="6" spans="1:107" x14ac:dyDescent="0.2">
      <c r="A6" s="16" t="s">
        <v>0</v>
      </c>
      <c r="B6" s="19" t="s">
        <v>6</v>
      </c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6"/>
    </row>
    <row r="7" spans="1:107" x14ac:dyDescent="0.2">
      <c r="A7" s="16" t="s">
        <v>76</v>
      </c>
      <c r="B7" s="19" t="s">
        <v>12</v>
      </c>
      <c r="C7" s="74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6"/>
    </row>
    <row r="8" spans="1:107" x14ac:dyDescent="0.2">
      <c r="A8" s="16"/>
      <c r="B8" s="29" t="s">
        <v>101</v>
      </c>
      <c r="C8" s="35">
        <v>0</v>
      </c>
      <c r="D8" s="35">
        <v>99.854873753866272</v>
      </c>
      <c r="E8" s="35">
        <v>0</v>
      </c>
      <c r="F8" s="35">
        <v>0</v>
      </c>
      <c r="G8" s="35">
        <v>0</v>
      </c>
      <c r="H8" s="35">
        <v>6.2830100633624069</v>
      </c>
      <c r="I8" s="35">
        <v>178.39288556823163</v>
      </c>
      <c r="J8" s="35">
        <v>33.961828702132699</v>
      </c>
      <c r="K8" s="35"/>
      <c r="L8" s="35">
        <v>71.795840352425401</v>
      </c>
      <c r="M8" s="35">
        <v>0</v>
      </c>
      <c r="N8" s="35">
        <v>0</v>
      </c>
      <c r="O8" s="35">
        <v>0</v>
      </c>
      <c r="P8" s="35">
        <v>0</v>
      </c>
      <c r="Q8" s="35">
        <v>0</v>
      </c>
      <c r="R8" s="35">
        <v>4.6929277398932054</v>
      </c>
      <c r="S8" s="35">
        <v>322.39053262633229</v>
      </c>
      <c r="T8" s="35">
        <v>74.230126697665895</v>
      </c>
      <c r="U8" s="35">
        <v>0</v>
      </c>
      <c r="V8" s="35">
        <v>8.1627369828680365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3.1632914069877014</v>
      </c>
      <c r="AC8" s="35">
        <v>35.880388844729595</v>
      </c>
      <c r="AD8" s="35">
        <v>10.642479140366401</v>
      </c>
      <c r="AE8" s="35">
        <v>0</v>
      </c>
      <c r="AF8" s="35">
        <v>66.175176103388722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3.2740569489857974</v>
      </c>
      <c r="AM8" s="35">
        <v>39.174073812531404</v>
      </c>
      <c r="AN8" s="35">
        <v>161.52214545236512</v>
      </c>
      <c r="AO8" s="35">
        <v>0</v>
      </c>
      <c r="AP8" s="35">
        <v>33.819772303290094</v>
      </c>
      <c r="AQ8" s="35">
        <v>0</v>
      </c>
      <c r="AR8" s="35">
        <v>0</v>
      </c>
      <c r="AS8" s="35">
        <v>0</v>
      </c>
      <c r="AT8" s="35">
        <v>0</v>
      </c>
      <c r="AU8" s="35">
        <v>0</v>
      </c>
      <c r="AV8" s="35">
        <v>7.3881971874759014</v>
      </c>
      <c r="AW8" s="35">
        <v>27.526133292931302</v>
      </c>
      <c r="AX8" s="35">
        <v>0.29429456936659998</v>
      </c>
      <c r="AY8" s="35">
        <v>0</v>
      </c>
      <c r="AZ8" s="35">
        <v>41.914375052492232</v>
      </c>
      <c r="BA8" s="35">
        <v>0</v>
      </c>
      <c r="BB8" s="35">
        <v>0</v>
      </c>
      <c r="BC8" s="35">
        <v>0</v>
      </c>
      <c r="BD8" s="35">
        <v>0</v>
      </c>
      <c r="BE8" s="35">
        <v>0</v>
      </c>
      <c r="BF8" s="35">
        <v>2.0663266304862993</v>
      </c>
      <c r="BG8" s="35">
        <v>0.4100593596332</v>
      </c>
      <c r="BH8" s="35">
        <v>39.164206754066498</v>
      </c>
      <c r="BI8" s="35">
        <v>0</v>
      </c>
      <c r="BJ8" s="35">
        <v>3.916262043031101</v>
      </c>
      <c r="BK8" s="36">
        <f>SUM(C8:BJ8)</f>
        <v>1276.0960013889062</v>
      </c>
    </row>
    <row r="9" spans="1:107" x14ac:dyDescent="0.2">
      <c r="A9" s="16"/>
      <c r="B9" s="21" t="s">
        <v>85</v>
      </c>
      <c r="C9" s="33">
        <f t="shared" ref="C9:BJ9" si="0">SUM(C8)</f>
        <v>0</v>
      </c>
      <c r="D9" s="33">
        <f t="shared" si="0"/>
        <v>99.854873753866272</v>
      </c>
      <c r="E9" s="33">
        <f t="shared" si="0"/>
        <v>0</v>
      </c>
      <c r="F9" s="33">
        <f t="shared" si="0"/>
        <v>0</v>
      </c>
      <c r="G9" s="33">
        <f t="shared" si="0"/>
        <v>0</v>
      </c>
      <c r="H9" s="33">
        <f t="shared" si="0"/>
        <v>6.2830100633624069</v>
      </c>
      <c r="I9" s="33">
        <f t="shared" si="0"/>
        <v>178.39288556823163</v>
      </c>
      <c r="J9" s="33">
        <f t="shared" si="0"/>
        <v>33.961828702132699</v>
      </c>
      <c r="K9" s="33">
        <f t="shared" si="0"/>
        <v>0</v>
      </c>
      <c r="L9" s="33">
        <f t="shared" si="0"/>
        <v>71.795840352425401</v>
      </c>
      <c r="M9" s="33">
        <f t="shared" si="0"/>
        <v>0</v>
      </c>
      <c r="N9" s="33">
        <f t="shared" si="0"/>
        <v>0</v>
      </c>
      <c r="O9" s="33">
        <f t="shared" si="0"/>
        <v>0</v>
      </c>
      <c r="P9" s="33">
        <f t="shared" si="0"/>
        <v>0</v>
      </c>
      <c r="Q9" s="33">
        <f t="shared" si="0"/>
        <v>0</v>
      </c>
      <c r="R9" s="33">
        <f t="shared" si="0"/>
        <v>4.6929277398932054</v>
      </c>
      <c r="S9" s="33">
        <f t="shared" si="0"/>
        <v>322.39053262633229</v>
      </c>
      <c r="T9" s="33">
        <f t="shared" si="0"/>
        <v>74.230126697665895</v>
      </c>
      <c r="U9" s="33">
        <f t="shared" si="0"/>
        <v>0</v>
      </c>
      <c r="V9" s="33">
        <f t="shared" si="0"/>
        <v>8.1627369828680365</v>
      </c>
      <c r="W9" s="33">
        <f t="shared" si="0"/>
        <v>0</v>
      </c>
      <c r="X9" s="33">
        <f t="shared" si="0"/>
        <v>0</v>
      </c>
      <c r="Y9" s="33">
        <f t="shared" si="0"/>
        <v>0</v>
      </c>
      <c r="Z9" s="33">
        <f t="shared" si="0"/>
        <v>0</v>
      </c>
      <c r="AA9" s="33">
        <f t="shared" si="0"/>
        <v>0</v>
      </c>
      <c r="AB9" s="33">
        <f t="shared" si="0"/>
        <v>3.1632914069877014</v>
      </c>
      <c r="AC9" s="33">
        <f t="shared" si="0"/>
        <v>35.880388844729595</v>
      </c>
      <c r="AD9" s="33">
        <f t="shared" si="0"/>
        <v>10.642479140366401</v>
      </c>
      <c r="AE9" s="33">
        <f t="shared" si="0"/>
        <v>0</v>
      </c>
      <c r="AF9" s="33">
        <f t="shared" si="0"/>
        <v>66.175176103388722</v>
      </c>
      <c r="AG9" s="33">
        <f t="shared" si="0"/>
        <v>0</v>
      </c>
      <c r="AH9" s="33">
        <f t="shared" si="0"/>
        <v>0</v>
      </c>
      <c r="AI9" s="33">
        <f t="shared" si="0"/>
        <v>0</v>
      </c>
      <c r="AJ9" s="33">
        <f t="shared" si="0"/>
        <v>0</v>
      </c>
      <c r="AK9" s="33">
        <f t="shared" si="0"/>
        <v>0</v>
      </c>
      <c r="AL9" s="33">
        <f t="shared" si="0"/>
        <v>3.2740569489857974</v>
      </c>
      <c r="AM9" s="33">
        <f t="shared" si="0"/>
        <v>39.174073812531404</v>
      </c>
      <c r="AN9" s="33">
        <f t="shared" si="0"/>
        <v>161.52214545236512</v>
      </c>
      <c r="AO9" s="33">
        <f t="shared" si="0"/>
        <v>0</v>
      </c>
      <c r="AP9" s="33">
        <f t="shared" si="0"/>
        <v>33.819772303290094</v>
      </c>
      <c r="AQ9" s="33">
        <f t="shared" si="0"/>
        <v>0</v>
      </c>
      <c r="AR9" s="33">
        <f t="shared" si="0"/>
        <v>0</v>
      </c>
      <c r="AS9" s="33">
        <f t="shared" si="0"/>
        <v>0</v>
      </c>
      <c r="AT9" s="33">
        <f t="shared" si="0"/>
        <v>0</v>
      </c>
      <c r="AU9" s="33">
        <f t="shared" si="0"/>
        <v>0</v>
      </c>
      <c r="AV9" s="33">
        <f>(SUM(AV8))</f>
        <v>7.3881971874759014</v>
      </c>
      <c r="AW9" s="33">
        <f>(SUM(AW8))</f>
        <v>27.526133292931302</v>
      </c>
      <c r="AX9" s="33">
        <f t="shared" si="0"/>
        <v>0.29429456936659998</v>
      </c>
      <c r="AY9" s="33">
        <f t="shared" si="0"/>
        <v>0</v>
      </c>
      <c r="AZ9" s="33">
        <f t="shared" si="0"/>
        <v>41.914375052492232</v>
      </c>
      <c r="BA9" s="33">
        <f t="shared" si="0"/>
        <v>0</v>
      </c>
      <c r="BB9" s="33">
        <f t="shared" si="0"/>
        <v>0</v>
      </c>
      <c r="BC9" s="33">
        <f t="shared" si="0"/>
        <v>0</v>
      </c>
      <c r="BD9" s="33">
        <f t="shared" si="0"/>
        <v>0</v>
      </c>
      <c r="BE9" s="33">
        <f t="shared" si="0"/>
        <v>0</v>
      </c>
      <c r="BF9" s="33">
        <f t="shared" si="0"/>
        <v>2.0663266304862993</v>
      </c>
      <c r="BG9" s="33">
        <f t="shared" si="0"/>
        <v>0.4100593596332</v>
      </c>
      <c r="BH9" s="33">
        <f t="shared" si="0"/>
        <v>39.164206754066498</v>
      </c>
      <c r="BI9" s="33">
        <f t="shared" si="0"/>
        <v>0</v>
      </c>
      <c r="BJ9" s="33">
        <f t="shared" si="0"/>
        <v>3.916262043031101</v>
      </c>
      <c r="BK9" s="31">
        <f>SUM(BK8)</f>
        <v>1276.0960013889062</v>
      </c>
    </row>
    <row r="10" spans="1:107" x14ac:dyDescent="0.2">
      <c r="A10" s="16" t="s">
        <v>77</v>
      </c>
      <c r="B10" s="20" t="s">
        <v>3</v>
      </c>
      <c r="C10" s="74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6"/>
    </row>
    <row r="11" spans="1:107" x14ac:dyDescent="0.2">
      <c r="A11" s="16"/>
      <c r="B11" s="29" t="s">
        <v>102</v>
      </c>
      <c r="C11" s="35">
        <v>0</v>
      </c>
      <c r="D11" s="35">
        <v>7.4454918409999999</v>
      </c>
      <c r="E11" s="35">
        <v>0</v>
      </c>
      <c r="F11" s="35">
        <v>0</v>
      </c>
      <c r="G11" s="35">
        <v>0</v>
      </c>
      <c r="H11" s="35">
        <v>0.18373100716559995</v>
      </c>
      <c r="I11" s="35">
        <v>5.6393399166600008E-2</v>
      </c>
      <c r="J11" s="35">
        <v>0.30622392730000003</v>
      </c>
      <c r="K11" s="35"/>
      <c r="L11" s="35">
        <v>5.0880372690998001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35">
        <v>0.20151660653180004</v>
      </c>
      <c r="S11" s="35">
        <v>2.0205528332999999E-3</v>
      </c>
      <c r="T11" s="35">
        <v>0</v>
      </c>
      <c r="U11" s="35">
        <v>0</v>
      </c>
      <c r="V11" s="35">
        <v>0.24653180973319999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0.87465822416370009</v>
      </c>
      <c r="AC11" s="35">
        <v>0.25113154446660002</v>
      </c>
      <c r="AD11" s="35">
        <v>0</v>
      </c>
      <c r="AE11" s="35">
        <v>0</v>
      </c>
      <c r="AF11" s="35">
        <v>3.4069104064659004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0.73007801176409959</v>
      </c>
      <c r="AM11" s="35">
        <v>0</v>
      </c>
      <c r="AN11" s="35">
        <v>0</v>
      </c>
      <c r="AO11" s="35">
        <v>0</v>
      </c>
      <c r="AP11" s="35">
        <v>0.78692193296640001</v>
      </c>
      <c r="AQ11" s="35">
        <v>0</v>
      </c>
      <c r="AR11" s="35">
        <v>0</v>
      </c>
      <c r="AS11" s="35">
        <v>0</v>
      </c>
      <c r="AT11" s="35">
        <v>0</v>
      </c>
      <c r="AU11" s="35">
        <v>0</v>
      </c>
      <c r="AV11" s="35">
        <v>0.35652073236500009</v>
      </c>
      <c r="AW11" s="35">
        <v>7.7862779999999993E-2</v>
      </c>
      <c r="AX11" s="35">
        <v>6.0125081875666</v>
      </c>
      <c r="AY11" s="35">
        <v>0</v>
      </c>
      <c r="AZ11" s="35">
        <v>1.0403345591996997</v>
      </c>
      <c r="BA11" s="35">
        <v>0</v>
      </c>
      <c r="BB11" s="35">
        <v>0</v>
      </c>
      <c r="BC11" s="35">
        <v>0</v>
      </c>
      <c r="BD11" s="35">
        <v>0</v>
      </c>
      <c r="BE11" s="35">
        <v>0</v>
      </c>
      <c r="BF11" s="35">
        <v>0.11901945893239999</v>
      </c>
      <c r="BG11" s="35">
        <v>8.5152244000000002E-3</v>
      </c>
      <c r="BH11" s="35">
        <v>0</v>
      </c>
      <c r="BI11" s="35">
        <v>0</v>
      </c>
      <c r="BJ11" s="35">
        <v>5.1547553500000003E-2</v>
      </c>
      <c r="BK11" s="36">
        <f>SUM(C11:BJ11)</f>
        <v>27.245955028620699</v>
      </c>
      <c r="BL11" s="37"/>
      <c r="BO11" s="37"/>
    </row>
    <row r="12" spans="1:107" x14ac:dyDescent="0.2">
      <c r="A12" s="16"/>
      <c r="B12" s="21" t="s">
        <v>86</v>
      </c>
      <c r="C12" s="33">
        <f t="shared" ref="C12:BJ12" si="1">SUM(C11)</f>
        <v>0</v>
      </c>
      <c r="D12" s="33">
        <f t="shared" si="1"/>
        <v>7.4454918409999999</v>
      </c>
      <c r="E12" s="33">
        <f t="shared" si="1"/>
        <v>0</v>
      </c>
      <c r="F12" s="33">
        <f t="shared" si="1"/>
        <v>0</v>
      </c>
      <c r="G12" s="33">
        <f t="shared" si="1"/>
        <v>0</v>
      </c>
      <c r="H12" s="33">
        <f t="shared" si="1"/>
        <v>0.18373100716559995</v>
      </c>
      <c r="I12" s="33">
        <f t="shared" si="1"/>
        <v>5.6393399166600008E-2</v>
      </c>
      <c r="J12" s="33">
        <f t="shared" si="1"/>
        <v>0.30622392730000003</v>
      </c>
      <c r="K12" s="33">
        <f t="shared" si="1"/>
        <v>0</v>
      </c>
      <c r="L12" s="33">
        <f t="shared" si="1"/>
        <v>5.0880372690998001</v>
      </c>
      <c r="M12" s="33">
        <f t="shared" si="1"/>
        <v>0</v>
      </c>
      <c r="N12" s="33">
        <f t="shared" si="1"/>
        <v>0</v>
      </c>
      <c r="O12" s="33">
        <f t="shared" si="1"/>
        <v>0</v>
      </c>
      <c r="P12" s="33">
        <f t="shared" si="1"/>
        <v>0</v>
      </c>
      <c r="Q12" s="33">
        <f t="shared" si="1"/>
        <v>0</v>
      </c>
      <c r="R12" s="33">
        <f t="shared" si="1"/>
        <v>0.20151660653180004</v>
      </c>
      <c r="S12" s="33">
        <f t="shared" si="1"/>
        <v>2.0205528332999999E-3</v>
      </c>
      <c r="T12" s="33">
        <f t="shared" si="1"/>
        <v>0</v>
      </c>
      <c r="U12" s="33">
        <f t="shared" si="1"/>
        <v>0</v>
      </c>
      <c r="V12" s="33">
        <f t="shared" si="1"/>
        <v>0.24653180973319999</v>
      </c>
      <c r="W12" s="33">
        <f t="shared" si="1"/>
        <v>0</v>
      </c>
      <c r="X12" s="33">
        <f t="shared" si="1"/>
        <v>0</v>
      </c>
      <c r="Y12" s="33">
        <f t="shared" si="1"/>
        <v>0</v>
      </c>
      <c r="Z12" s="33">
        <f t="shared" si="1"/>
        <v>0</v>
      </c>
      <c r="AA12" s="33">
        <f t="shared" si="1"/>
        <v>0</v>
      </c>
      <c r="AB12" s="33">
        <f t="shared" si="1"/>
        <v>0.87465822416370009</v>
      </c>
      <c r="AC12" s="33">
        <f t="shared" si="1"/>
        <v>0.25113154446660002</v>
      </c>
      <c r="AD12" s="33">
        <f t="shared" si="1"/>
        <v>0</v>
      </c>
      <c r="AE12" s="33">
        <f t="shared" si="1"/>
        <v>0</v>
      </c>
      <c r="AF12" s="33">
        <f t="shared" si="1"/>
        <v>3.4069104064659004</v>
      </c>
      <c r="AG12" s="33">
        <f t="shared" si="1"/>
        <v>0</v>
      </c>
      <c r="AH12" s="33">
        <f t="shared" si="1"/>
        <v>0</v>
      </c>
      <c r="AI12" s="33">
        <f t="shared" si="1"/>
        <v>0</v>
      </c>
      <c r="AJ12" s="33">
        <f t="shared" si="1"/>
        <v>0</v>
      </c>
      <c r="AK12" s="33">
        <f t="shared" si="1"/>
        <v>0</v>
      </c>
      <c r="AL12" s="33">
        <f t="shared" si="1"/>
        <v>0.73007801176409959</v>
      </c>
      <c r="AM12" s="33">
        <f t="shared" si="1"/>
        <v>0</v>
      </c>
      <c r="AN12" s="33">
        <f t="shared" si="1"/>
        <v>0</v>
      </c>
      <c r="AO12" s="33">
        <f t="shared" si="1"/>
        <v>0</v>
      </c>
      <c r="AP12" s="33">
        <f t="shared" si="1"/>
        <v>0.78692193296640001</v>
      </c>
      <c r="AQ12" s="33">
        <f t="shared" si="1"/>
        <v>0</v>
      </c>
      <c r="AR12" s="33">
        <f t="shared" si="1"/>
        <v>0</v>
      </c>
      <c r="AS12" s="33">
        <f t="shared" si="1"/>
        <v>0</v>
      </c>
      <c r="AT12" s="33">
        <f t="shared" si="1"/>
        <v>0</v>
      </c>
      <c r="AU12" s="33">
        <f t="shared" si="1"/>
        <v>0</v>
      </c>
      <c r="AV12" s="33">
        <f>(SUM(AV11))</f>
        <v>0.35652073236500009</v>
      </c>
      <c r="AW12" s="33">
        <f>(SUM(AW11))</f>
        <v>7.7862779999999993E-2</v>
      </c>
      <c r="AX12" s="33">
        <f t="shared" si="1"/>
        <v>6.0125081875666</v>
      </c>
      <c r="AY12" s="33">
        <f t="shared" si="1"/>
        <v>0</v>
      </c>
      <c r="AZ12" s="33">
        <f t="shared" si="1"/>
        <v>1.0403345591996997</v>
      </c>
      <c r="BA12" s="33">
        <f t="shared" si="1"/>
        <v>0</v>
      </c>
      <c r="BB12" s="33">
        <f t="shared" si="1"/>
        <v>0</v>
      </c>
      <c r="BC12" s="33">
        <f t="shared" si="1"/>
        <v>0</v>
      </c>
      <c r="BD12" s="33">
        <f t="shared" si="1"/>
        <v>0</v>
      </c>
      <c r="BE12" s="33">
        <f t="shared" si="1"/>
        <v>0</v>
      </c>
      <c r="BF12" s="33">
        <f t="shared" si="1"/>
        <v>0.11901945893239999</v>
      </c>
      <c r="BG12" s="33">
        <f t="shared" si="1"/>
        <v>8.5152244000000002E-3</v>
      </c>
      <c r="BH12" s="33">
        <f t="shared" si="1"/>
        <v>0</v>
      </c>
      <c r="BI12" s="33">
        <f t="shared" si="1"/>
        <v>0</v>
      </c>
      <c r="BJ12" s="33">
        <f t="shared" si="1"/>
        <v>5.1547553500000003E-2</v>
      </c>
      <c r="BK12" s="34">
        <f>SUM(BK11)</f>
        <v>27.245955028620699</v>
      </c>
    </row>
    <row r="13" spans="1:107" x14ac:dyDescent="0.2">
      <c r="A13" s="16" t="s">
        <v>78</v>
      </c>
      <c r="B13" s="20" t="s">
        <v>10</v>
      </c>
      <c r="C13" s="74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6"/>
    </row>
    <row r="14" spans="1:107" x14ac:dyDescent="0.2">
      <c r="A14" s="16"/>
      <c r="B14" s="21" t="s">
        <v>36</v>
      </c>
      <c r="C14" s="35">
        <v>0</v>
      </c>
      <c r="D14" s="35">
        <v>0</v>
      </c>
      <c r="E14" s="35">
        <v>0</v>
      </c>
      <c r="F14" s="35">
        <v>0</v>
      </c>
      <c r="G14" s="35">
        <v>0</v>
      </c>
      <c r="H14" s="35">
        <v>0</v>
      </c>
      <c r="I14" s="35">
        <v>0</v>
      </c>
      <c r="J14" s="35">
        <v>0</v>
      </c>
      <c r="K14" s="35">
        <v>0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5">
        <v>0</v>
      </c>
      <c r="T14" s="35">
        <v>0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5">
        <v>0</v>
      </c>
      <c r="AD14" s="35">
        <v>0</v>
      </c>
      <c r="AE14" s="35">
        <v>0</v>
      </c>
      <c r="AF14" s="35">
        <v>0</v>
      </c>
      <c r="AG14" s="35">
        <v>0</v>
      </c>
      <c r="AH14" s="35">
        <v>0</v>
      </c>
      <c r="AI14" s="35">
        <v>0</v>
      </c>
      <c r="AJ14" s="35">
        <v>0</v>
      </c>
      <c r="AK14" s="35">
        <v>0</v>
      </c>
      <c r="AL14" s="35">
        <v>0</v>
      </c>
      <c r="AM14" s="35">
        <v>0</v>
      </c>
      <c r="AN14" s="35">
        <v>0</v>
      </c>
      <c r="AO14" s="35">
        <v>0</v>
      </c>
      <c r="AP14" s="35">
        <v>0</v>
      </c>
      <c r="AQ14" s="35">
        <v>0</v>
      </c>
      <c r="AR14" s="35">
        <v>0</v>
      </c>
      <c r="AS14" s="35">
        <v>0</v>
      </c>
      <c r="AT14" s="35">
        <v>0</v>
      </c>
      <c r="AU14" s="35">
        <v>0</v>
      </c>
      <c r="AV14" s="35">
        <v>0</v>
      </c>
      <c r="AW14" s="35">
        <v>0</v>
      </c>
      <c r="AX14" s="35">
        <v>0</v>
      </c>
      <c r="AY14" s="35">
        <v>0</v>
      </c>
      <c r="AZ14" s="35">
        <v>0</v>
      </c>
      <c r="BA14" s="35">
        <v>0</v>
      </c>
      <c r="BB14" s="35">
        <v>0</v>
      </c>
      <c r="BC14" s="35">
        <v>0</v>
      </c>
      <c r="BD14" s="35">
        <v>0</v>
      </c>
      <c r="BE14" s="35">
        <v>0</v>
      </c>
      <c r="BF14" s="35">
        <v>0</v>
      </c>
      <c r="BG14" s="35">
        <v>0</v>
      </c>
      <c r="BH14" s="35">
        <v>0</v>
      </c>
      <c r="BI14" s="35">
        <v>0</v>
      </c>
      <c r="BJ14" s="35">
        <v>0</v>
      </c>
      <c r="BK14" s="36">
        <f t="shared" ref="BK14" si="2">SUM(C14:BJ14)</f>
        <v>0</v>
      </c>
    </row>
    <row r="15" spans="1:107" x14ac:dyDescent="0.2">
      <c r="A15" s="16"/>
      <c r="B15" s="21" t="s">
        <v>93</v>
      </c>
      <c r="C15" s="34">
        <f t="shared" ref="C15:AH15" si="3">SUM(C14:C14)</f>
        <v>0</v>
      </c>
      <c r="D15" s="34">
        <f t="shared" si="3"/>
        <v>0</v>
      </c>
      <c r="E15" s="34">
        <f t="shared" si="3"/>
        <v>0</v>
      </c>
      <c r="F15" s="34">
        <f t="shared" si="3"/>
        <v>0</v>
      </c>
      <c r="G15" s="34">
        <f t="shared" si="3"/>
        <v>0</v>
      </c>
      <c r="H15" s="34">
        <f t="shared" si="3"/>
        <v>0</v>
      </c>
      <c r="I15" s="34">
        <f t="shared" si="3"/>
        <v>0</v>
      </c>
      <c r="J15" s="34">
        <f t="shared" si="3"/>
        <v>0</v>
      </c>
      <c r="K15" s="34">
        <f t="shared" si="3"/>
        <v>0</v>
      </c>
      <c r="L15" s="34">
        <f t="shared" si="3"/>
        <v>0</v>
      </c>
      <c r="M15" s="34">
        <f t="shared" si="3"/>
        <v>0</v>
      </c>
      <c r="N15" s="34">
        <f t="shared" si="3"/>
        <v>0</v>
      </c>
      <c r="O15" s="34">
        <f t="shared" si="3"/>
        <v>0</v>
      </c>
      <c r="P15" s="34">
        <f t="shared" si="3"/>
        <v>0</v>
      </c>
      <c r="Q15" s="34">
        <f t="shared" si="3"/>
        <v>0</v>
      </c>
      <c r="R15" s="34">
        <f t="shared" si="3"/>
        <v>0</v>
      </c>
      <c r="S15" s="34">
        <f t="shared" si="3"/>
        <v>0</v>
      </c>
      <c r="T15" s="34">
        <f t="shared" si="3"/>
        <v>0</v>
      </c>
      <c r="U15" s="34">
        <f t="shared" si="3"/>
        <v>0</v>
      </c>
      <c r="V15" s="34">
        <f t="shared" si="3"/>
        <v>0</v>
      </c>
      <c r="W15" s="34">
        <f t="shared" si="3"/>
        <v>0</v>
      </c>
      <c r="X15" s="34">
        <f t="shared" si="3"/>
        <v>0</v>
      </c>
      <c r="Y15" s="34">
        <f t="shared" si="3"/>
        <v>0</v>
      </c>
      <c r="Z15" s="34">
        <f t="shared" si="3"/>
        <v>0</v>
      </c>
      <c r="AA15" s="34">
        <f t="shared" si="3"/>
        <v>0</v>
      </c>
      <c r="AB15" s="34">
        <f t="shared" si="3"/>
        <v>0</v>
      </c>
      <c r="AC15" s="34">
        <f t="shared" si="3"/>
        <v>0</v>
      </c>
      <c r="AD15" s="34">
        <f t="shared" si="3"/>
        <v>0</v>
      </c>
      <c r="AE15" s="34">
        <f t="shared" si="3"/>
        <v>0</v>
      </c>
      <c r="AF15" s="34">
        <f t="shared" si="3"/>
        <v>0</v>
      </c>
      <c r="AG15" s="34">
        <f t="shared" si="3"/>
        <v>0</v>
      </c>
      <c r="AH15" s="34">
        <f t="shared" si="3"/>
        <v>0</v>
      </c>
      <c r="AI15" s="34">
        <f t="shared" ref="AI15:BK15" si="4">SUM(AI14:AI14)</f>
        <v>0</v>
      </c>
      <c r="AJ15" s="34">
        <f t="shared" si="4"/>
        <v>0</v>
      </c>
      <c r="AK15" s="34">
        <f t="shared" si="4"/>
        <v>0</v>
      </c>
      <c r="AL15" s="34">
        <f t="shared" si="4"/>
        <v>0</v>
      </c>
      <c r="AM15" s="34">
        <f t="shared" si="4"/>
        <v>0</v>
      </c>
      <c r="AN15" s="34">
        <f t="shared" si="4"/>
        <v>0</v>
      </c>
      <c r="AO15" s="34">
        <f t="shared" si="4"/>
        <v>0</v>
      </c>
      <c r="AP15" s="34">
        <f t="shared" si="4"/>
        <v>0</v>
      </c>
      <c r="AQ15" s="34">
        <f t="shared" si="4"/>
        <v>0</v>
      </c>
      <c r="AR15" s="34">
        <f t="shared" si="4"/>
        <v>0</v>
      </c>
      <c r="AS15" s="34">
        <f t="shared" si="4"/>
        <v>0</v>
      </c>
      <c r="AT15" s="34">
        <f t="shared" si="4"/>
        <v>0</v>
      </c>
      <c r="AU15" s="34">
        <f t="shared" si="4"/>
        <v>0</v>
      </c>
      <c r="AV15" s="34">
        <f t="shared" si="4"/>
        <v>0</v>
      </c>
      <c r="AW15" s="34">
        <f t="shared" si="4"/>
        <v>0</v>
      </c>
      <c r="AX15" s="34">
        <f t="shared" si="4"/>
        <v>0</v>
      </c>
      <c r="AY15" s="34">
        <f t="shared" si="4"/>
        <v>0</v>
      </c>
      <c r="AZ15" s="34">
        <f t="shared" si="4"/>
        <v>0</v>
      </c>
      <c r="BA15" s="34">
        <f t="shared" si="4"/>
        <v>0</v>
      </c>
      <c r="BB15" s="34">
        <f t="shared" si="4"/>
        <v>0</v>
      </c>
      <c r="BC15" s="34">
        <f t="shared" si="4"/>
        <v>0</v>
      </c>
      <c r="BD15" s="34">
        <f t="shared" si="4"/>
        <v>0</v>
      </c>
      <c r="BE15" s="34">
        <f t="shared" si="4"/>
        <v>0</v>
      </c>
      <c r="BF15" s="34">
        <f t="shared" si="4"/>
        <v>0</v>
      </c>
      <c r="BG15" s="34">
        <f t="shared" si="4"/>
        <v>0</v>
      </c>
      <c r="BH15" s="34">
        <f t="shared" si="4"/>
        <v>0</v>
      </c>
      <c r="BI15" s="34">
        <f t="shared" si="4"/>
        <v>0</v>
      </c>
      <c r="BJ15" s="34">
        <f t="shared" si="4"/>
        <v>0</v>
      </c>
      <c r="BK15" s="34">
        <f t="shared" si="4"/>
        <v>0</v>
      </c>
    </row>
    <row r="16" spans="1:107" x14ac:dyDescent="0.2">
      <c r="A16" s="16" t="s">
        <v>79</v>
      </c>
      <c r="B16" s="20" t="s">
        <v>13</v>
      </c>
      <c r="C16" s="74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6"/>
    </row>
    <row r="17" spans="1:67" x14ac:dyDescent="0.2">
      <c r="A17" s="16"/>
      <c r="B17" s="21" t="s">
        <v>36</v>
      </c>
      <c r="C17" s="31">
        <v>0</v>
      </c>
      <c r="D17" s="30">
        <v>0</v>
      </c>
      <c r="E17" s="30">
        <v>0</v>
      </c>
      <c r="F17" s="30">
        <v>0</v>
      </c>
      <c r="G17" s="32">
        <v>0</v>
      </c>
      <c r="H17" s="31">
        <v>0</v>
      </c>
      <c r="I17" s="30">
        <v>0</v>
      </c>
      <c r="J17" s="30">
        <v>0</v>
      </c>
      <c r="K17" s="30">
        <v>0</v>
      </c>
      <c r="L17" s="32">
        <v>0</v>
      </c>
      <c r="M17" s="31">
        <v>0</v>
      </c>
      <c r="N17" s="30">
        <v>0</v>
      </c>
      <c r="O17" s="30">
        <v>0</v>
      </c>
      <c r="P17" s="30">
        <v>0</v>
      </c>
      <c r="Q17" s="32">
        <v>0</v>
      </c>
      <c r="R17" s="31">
        <v>0</v>
      </c>
      <c r="S17" s="30">
        <v>0</v>
      </c>
      <c r="T17" s="30">
        <v>0</v>
      </c>
      <c r="U17" s="30">
        <v>0</v>
      </c>
      <c r="V17" s="32">
        <v>0</v>
      </c>
      <c r="W17" s="31">
        <v>0</v>
      </c>
      <c r="X17" s="30">
        <v>0</v>
      </c>
      <c r="Y17" s="30">
        <v>0</v>
      </c>
      <c r="Z17" s="30">
        <v>0</v>
      </c>
      <c r="AA17" s="32">
        <v>0</v>
      </c>
      <c r="AB17" s="31">
        <v>0</v>
      </c>
      <c r="AC17" s="30">
        <v>0</v>
      </c>
      <c r="AD17" s="30">
        <v>0</v>
      </c>
      <c r="AE17" s="30">
        <v>0</v>
      </c>
      <c r="AF17" s="32">
        <v>0</v>
      </c>
      <c r="AG17" s="31">
        <v>0</v>
      </c>
      <c r="AH17" s="30">
        <v>0</v>
      </c>
      <c r="AI17" s="30">
        <v>0</v>
      </c>
      <c r="AJ17" s="30">
        <v>0</v>
      </c>
      <c r="AK17" s="32">
        <v>0</v>
      </c>
      <c r="AL17" s="31">
        <v>0</v>
      </c>
      <c r="AM17" s="30">
        <v>0</v>
      </c>
      <c r="AN17" s="30">
        <v>0</v>
      </c>
      <c r="AO17" s="30">
        <v>0</v>
      </c>
      <c r="AP17" s="32">
        <v>0</v>
      </c>
      <c r="AQ17" s="31">
        <v>0</v>
      </c>
      <c r="AR17" s="30">
        <v>0</v>
      </c>
      <c r="AS17" s="30">
        <v>0</v>
      </c>
      <c r="AT17" s="30">
        <v>0</v>
      </c>
      <c r="AU17" s="32">
        <v>0</v>
      </c>
      <c r="AV17" s="31">
        <v>0</v>
      </c>
      <c r="AW17" s="30">
        <v>0</v>
      </c>
      <c r="AX17" s="30">
        <v>0</v>
      </c>
      <c r="AY17" s="30">
        <v>0</v>
      </c>
      <c r="AZ17" s="32">
        <v>0</v>
      </c>
      <c r="BA17" s="31">
        <v>0</v>
      </c>
      <c r="BB17" s="30">
        <v>0</v>
      </c>
      <c r="BC17" s="30">
        <v>0</v>
      </c>
      <c r="BD17" s="30">
        <v>0</v>
      </c>
      <c r="BE17" s="32">
        <v>0</v>
      </c>
      <c r="BF17" s="31">
        <v>0</v>
      </c>
      <c r="BG17" s="30">
        <v>0</v>
      </c>
      <c r="BH17" s="30">
        <v>0</v>
      </c>
      <c r="BI17" s="30">
        <v>0</v>
      </c>
      <c r="BJ17" s="32">
        <v>0</v>
      </c>
      <c r="BK17" s="36">
        <f>SUM(C17:BJ17)</f>
        <v>0</v>
      </c>
    </row>
    <row r="18" spans="1:67" x14ac:dyDescent="0.2">
      <c r="A18" s="16"/>
      <c r="B18" s="21" t="s">
        <v>92</v>
      </c>
      <c r="C18" s="33">
        <f t="shared" ref="C18:BJ18" si="5">SUM(C17)</f>
        <v>0</v>
      </c>
      <c r="D18" s="33">
        <f t="shared" si="5"/>
        <v>0</v>
      </c>
      <c r="E18" s="33">
        <f t="shared" si="5"/>
        <v>0</v>
      </c>
      <c r="F18" s="33">
        <f t="shared" si="5"/>
        <v>0</v>
      </c>
      <c r="G18" s="33">
        <f t="shared" si="5"/>
        <v>0</v>
      </c>
      <c r="H18" s="33">
        <f t="shared" si="5"/>
        <v>0</v>
      </c>
      <c r="I18" s="33">
        <f t="shared" si="5"/>
        <v>0</v>
      </c>
      <c r="J18" s="33">
        <f t="shared" si="5"/>
        <v>0</v>
      </c>
      <c r="K18" s="33">
        <f t="shared" si="5"/>
        <v>0</v>
      </c>
      <c r="L18" s="33">
        <f t="shared" si="5"/>
        <v>0</v>
      </c>
      <c r="M18" s="33">
        <f t="shared" si="5"/>
        <v>0</v>
      </c>
      <c r="N18" s="33">
        <f t="shared" si="5"/>
        <v>0</v>
      </c>
      <c r="O18" s="33">
        <f t="shared" si="5"/>
        <v>0</v>
      </c>
      <c r="P18" s="33">
        <f t="shared" si="5"/>
        <v>0</v>
      </c>
      <c r="Q18" s="33">
        <f t="shared" si="5"/>
        <v>0</v>
      </c>
      <c r="R18" s="33">
        <f t="shared" si="5"/>
        <v>0</v>
      </c>
      <c r="S18" s="33">
        <f t="shared" si="5"/>
        <v>0</v>
      </c>
      <c r="T18" s="33">
        <f t="shared" si="5"/>
        <v>0</v>
      </c>
      <c r="U18" s="33">
        <f t="shared" si="5"/>
        <v>0</v>
      </c>
      <c r="V18" s="33">
        <f t="shared" si="5"/>
        <v>0</v>
      </c>
      <c r="W18" s="33">
        <f t="shared" si="5"/>
        <v>0</v>
      </c>
      <c r="X18" s="33">
        <f t="shared" si="5"/>
        <v>0</v>
      </c>
      <c r="Y18" s="33">
        <f t="shared" si="5"/>
        <v>0</v>
      </c>
      <c r="Z18" s="33">
        <f t="shared" si="5"/>
        <v>0</v>
      </c>
      <c r="AA18" s="33">
        <f t="shared" si="5"/>
        <v>0</v>
      </c>
      <c r="AB18" s="33">
        <f t="shared" si="5"/>
        <v>0</v>
      </c>
      <c r="AC18" s="33">
        <f t="shared" si="5"/>
        <v>0</v>
      </c>
      <c r="AD18" s="33">
        <f t="shared" si="5"/>
        <v>0</v>
      </c>
      <c r="AE18" s="33">
        <f t="shared" si="5"/>
        <v>0</v>
      </c>
      <c r="AF18" s="33">
        <f t="shared" si="5"/>
        <v>0</v>
      </c>
      <c r="AG18" s="33">
        <f t="shared" si="5"/>
        <v>0</v>
      </c>
      <c r="AH18" s="33">
        <f t="shared" si="5"/>
        <v>0</v>
      </c>
      <c r="AI18" s="33">
        <f t="shared" si="5"/>
        <v>0</v>
      </c>
      <c r="AJ18" s="33">
        <f t="shared" si="5"/>
        <v>0</v>
      </c>
      <c r="AK18" s="33">
        <f t="shared" si="5"/>
        <v>0</v>
      </c>
      <c r="AL18" s="33">
        <f t="shared" si="5"/>
        <v>0</v>
      </c>
      <c r="AM18" s="33">
        <f t="shared" si="5"/>
        <v>0</v>
      </c>
      <c r="AN18" s="33">
        <f t="shared" si="5"/>
        <v>0</v>
      </c>
      <c r="AO18" s="33">
        <f t="shared" si="5"/>
        <v>0</v>
      </c>
      <c r="AP18" s="33">
        <f t="shared" si="5"/>
        <v>0</v>
      </c>
      <c r="AQ18" s="33">
        <f t="shared" si="5"/>
        <v>0</v>
      </c>
      <c r="AR18" s="33">
        <f t="shared" si="5"/>
        <v>0</v>
      </c>
      <c r="AS18" s="33">
        <f t="shared" si="5"/>
        <v>0</v>
      </c>
      <c r="AT18" s="33">
        <f t="shared" si="5"/>
        <v>0</v>
      </c>
      <c r="AU18" s="33">
        <f t="shared" si="5"/>
        <v>0</v>
      </c>
      <c r="AV18" s="33">
        <f t="shared" si="5"/>
        <v>0</v>
      </c>
      <c r="AW18" s="33">
        <f t="shared" si="5"/>
        <v>0</v>
      </c>
      <c r="AX18" s="33">
        <f t="shared" si="5"/>
        <v>0</v>
      </c>
      <c r="AY18" s="33">
        <f t="shared" si="5"/>
        <v>0</v>
      </c>
      <c r="AZ18" s="33">
        <f t="shared" si="5"/>
        <v>0</v>
      </c>
      <c r="BA18" s="33">
        <f t="shared" si="5"/>
        <v>0</v>
      </c>
      <c r="BB18" s="33">
        <f t="shared" si="5"/>
        <v>0</v>
      </c>
      <c r="BC18" s="33">
        <f t="shared" si="5"/>
        <v>0</v>
      </c>
      <c r="BD18" s="33">
        <f t="shared" si="5"/>
        <v>0</v>
      </c>
      <c r="BE18" s="33">
        <f t="shared" si="5"/>
        <v>0</v>
      </c>
      <c r="BF18" s="33">
        <f t="shared" si="5"/>
        <v>0</v>
      </c>
      <c r="BG18" s="33">
        <f t="shared" si="5"/>
        <v>0</v>
      </c>
      <c r="BH18" s="33">
        <f t="shared" si="5"/>
        <v>0</v>
      </c>
      <c r="BI18" s="33">
        <f t="shared" si="5"/>
        <v>0</v>
      </c>
      <c r="BJ18" s="33">
        <f t="shared" si="5"/>
        <v>0</v>
      </c>
      <c r="BK18" s="34">
        <f>SUM(BK17)</f>
        <v>0</v>
      </c>
    </row>
    <row r="19" spans="1:67" x14ac:dyDescent="0.2">
      <c r="A19" s="16" t="s">
        <v>81</v>
      </c>
      <c r="B19" s="28" t="s">
        <v>97</v>
      </c>
      <c r="C19" s="74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6"/>
    </row>
    <row r="20" spans="1:67" x14ac:dyDescent="0.2">
      <c r="A20" s="16"/>
      <c r="B20" s="21" t="s">
        <v>36</v>
      </c>
      <c r="C20" s="31">
        <v>0</v>
      </c>
      <c r="D20" s="30">
        <v>0</v>
      </c>
      <c r="E20" s="30">
        <v>0</v>
      </c>
      <c r="F20" s="30">
        <v>0</v>
      </c>
      <c r="G20" s="32">
        <v>0</v>
      </c>
      <c r="H20" s="31">
        <v>0</v>
      </c>
      <c r="I20" s="30">
        <v>0</v>
      </c>
      <c r="J20" s="30">
        <v>0</v>
      </c>
      <c r="K20" s="30">
        <v>0</v>
      </c>
      <c r="L20" s="32">
        <v>0</v>
      </c>
      <c r="M20" s="31">
        <v>0</v>
      </c>
      <c r="N20" s="30">
        <v>0</v>
      </c>
      <c r="O20" s="30">
        <v>0</v>
      </c>
      <c r="P20" s="30">
        <v>0</v>
      </c>
      <c r="Q20" s="32">
        <v>0</v>
      </c>
      <c r="R20" s="31">
        <v>0</v>
      </c>
      <c r="S20" s="30">
        <v>0</v>
      </c>
      <c r="T20" s="30">
        <v>0</v>
      </c>
      <c r="U20" s="30">
        <v>0</v>
      </c>
      <c r="V20" s="32">
        <v>0</v>
      </c>
      <c r="W20" s="31">
        <v>0</v>
      </c>
      <c r="X20" s="30">
        <v>0</v>
      </c>
      <c r="Y20" s="30">
        <v>0</v>
      </c>
      <c r="Z20" s="30">
        <v>0</v>
      </c>
      <c r="AA20" s="32">
        <v>0</v>
      </c>
      <c r="AB20" s="31">
        <v>0</v>
      </c>
      <c r="AC20" s="30">
        <v>0</v>
      </c>
      <c r="AD20" s="30">
        <v>0</v>
      </c>
      <c r="AE20" s="30">
        <v>0</v>
      </c>
      <c r="AF20" s="32">
        <v>0</v>
      </c>
      <c r="AG20" s="31">
        <v>0</v>
      </c>
      <c r="AH20" s="30">
        <v>0</v>
      </c>
      <c r="AI20" s="30">
        <v>0</v>
      </c>
      <c r="AJ20" s="30">
        <v>0</v>
      </c>
      <c r="AK20" s="32">
        <v>0</v>
      </c>
      <c r="AL20" s="31">
        <v>0</v>
      </c>
      <c r="AM20" s="30">
        <v>0</v>
      </c>
      <c r="AN20" s="30">
        <v>0</v>
      </c>
      <c r="AO20" s="30">
        <v>0</v>
      </c>
      <c r="AP20" s="32">
        <v>0</v>
      </c>
      <c r="AQ20" s="31">
        <v>0</v>
      </c>
      <c r="AR20" s="30">
        <v>0</v>
      </c>
      <c r="AS20" s="30">
        <v>0</v>
      </c>
      <c r="AT20" s="30">
        <v>0</v>
      </c>
      <c r="AU20" s="32">
        <v>0</v>
      </c>
      <c r="AV20" s="31">
        <v>0</v>
      </c>
      <c r="AW20" s="30">
        <v>0</v>
      </c>
      <c r="AX20" s="30">
        <v>0</v>
      </c>
      <c r="AY20" s="30">
        <v>0</v>
      </c>
      <c r="AZ20" s="32">
        <v>0</v>
      </c>
      <c r="BA20" s="31">
        <v>0</v>
      </c>
      <c r="BB20" s="30">
        <v>0</v>
      </c>
      <c r="BC20" s="30">
        <v>0</v>
      </c>
      <c r="BD20" s="30">
        <v>0</v>
      </c>
      <c r="BE20" s="32">
        <v>0</v>
      </c>
      <c r="BF20" s="31">
        <v>0</v>
      </c>
      <c r="BG20" s="30">
        <v>0</v>
      </c>
      <c r="BH20" s="30">
        <v>0</v>
      </c>
      <c r="BI20" s="30">
        <v>0</v>
      </c>
      <c r="BJ20" s="32">
        <v>0</v>
      </c>
      <c r="BK20" s="36">
        <f>SUM(C20:BJ20)</f>
        <v>0</v>
      </c>
    </row>
    <row r="21" spans="1:67" x14ac:dyDescent="0.2">
      <c r="A21" s="16"/>
      <c r="B21" s="21" t="s">
        <v>91</v>
      </c>
      <c r="C21" s="33">
        <f t="shared" ref="C21:BJ21" si="6">SUM(C20)</f>
        <v>0</v>
      </c>
      <c r="D21" s="33">
        <f t="shared" si="6"/>
        <v>0</v>
      </c>
      <c r="E21" s="33">
        <f t="shared" si="6"/>
        <v>0</v>
      </c>
      <c r="F21" s="33">
        <f t="shared" si="6"/>
        <v>0</v>
      </c>
      <c r="G21" s="33">
        <f t="shared" si="6"/>
        <v>0</v>
      </c>
      <c r="H21" s="33">
        <f t="shared" si="6"/>
        <v>0</v>
      </c>
      <c r="I21" s="33">
        <f t="shared" si="6"/>
        <v>0</v>
      </c>
      <c r="J21" s="33">
        <f t="shared" si="6"/>
        <v>0</v>
      </c>
      <c r="K21" s="33">
        <f t="shared" si="6"/>
        <v>0</v>
      </c>
      <c r="L21" s="33">
        <f t="shared" si="6"/>
        <v>0</v>
      </c>
      <c r="M21" s="33">
        <f t="shared" si="6"/>
        <v>0</v>
      </c>
      <c r="N21" s="33">
        <f t="shared" si="6"/>
        <v>0</v>
      </c>
      <c r="O21" s="33">
        <f t="shared" si="6"/>
        <v>0</v>
      </c>
      <c r="P21" s="33">
        <f t="shared" si="6"/>
        <v>0</v>
      </c>
      <c r="Q21" s="33">
        <f t="shared" si="6"/>
        <v>0</v>
      </c>
      <c r="R21" s="33">
        <f t="shared" si="6"/>
        <v>0</v>
      </c>
      <c r="S21" s="33">
        <f t="shared" si="6"/>
        <v>0</v>
      </c>
      <c r="T21" s="33">
        <f t="shared" si="6"/>
        <v>0</v>
      </c>
      <c r="U21" s="33">
        <f t="shared" si="6"/>
        <v>0</v>
      </c>
      <c r="V21" s="33">
        <f t="shared" si="6"/>
        <v>0</v>
      </c>
      <c r="W21" s="33">
        <f t="shared" si="6"/>
        <v>0</v>
      </c>
      <c r="X21" s="33">
        <f t="shared" si="6"/>
        <v>0</v>
      </c>
      <c r="Y21" s="33">
        <f t="shared" si="6"/>
        <v>0</v>
      </c>
      <c r="Z21" s="33">
        <f t="shared" si="6"/>
        <v>0</v>
      </c>
      <c r="AA21" s="33">
        <f t="shared" si="6"/>
        <v>0</v>
      </c>
      <c r="AB21" s="33">
        <f t="shared" si="6"/>
        <v>0</v>
      </c>
      <c r="AC21" s="33">
        <f t="shared" si="6"/>
        <v>0</v>
      </c>
      <c r="AD21" s="33">
        <f t="shared" si="6"/>
        <v>0</v>
      </c>
      <c r="AE21" s="33">
        <f t="shared" si="6"/>
        <v>0</v>
      </c>
      <c r="AF21" s="33">
        <f t="shared" si="6"/>
        <v>0</v>
      </c>
      <c r="AG21" s="33">
        <f t="shared" si="6"/>
        <v>0</v>
      </c>
      <c r="AH21" s="33">
        <f t="shared" si="6"/>
        <v>0</v>
      </c>
      <c r="AI21" s="33">
        <f t="shared" si="6"/>
        <v>0</v>
      </c>
      <c r="AJ21" s="33">
        <f t="shared" si="6"/>
        <v>0</v>
      </c>
      <c r="AK21" s="33">
        <f t="shared" si="6"/>
        <v>0</v>
      </c>
      <c r="AL21" s="33">
        <f t="shared" si="6"/>
        <v>0</v>
      </c>
      <c r="AM21" s="33">
        <f t="shared" si="6"/>
        <v>0</v>
      </c>
      <c r="AN21" s="33">
        <f t="shared" si="6"/>
        <v>0</v>
      </c>
      <c r="AO21" s="33">
        <f t="shared" si="6"/>
        <v>0</v>
      </c>
      <c r="AP21" s="33">
        <f t="shared" si="6"/>
        <v>0</v>
      </c>
      <c r="AQ21" s="33">
        <f t="shared" si="6"/>
        <v>0</v>
      </c>
      <c r="AR21" s="33">
        <f t="shared" si="6"/>
        <v>0</v>
      </c>
      <c r="AS21" s="33">
        <f t="shared" si="6"/>
        <v>0</v>
      </c>
      <c r="AT21" s="33">
        <f t="shared" si="6"/>
        <v>0</v>
      </c>
      <c r="AU21" s="33">
        <f t="shared" si="6"/>
        <v>0</v>
      </c>
      <c r="AV21" s="33">
        <f t="shared" si="6"/>
        <v>0</v>
      </c>
      <c r="AW21" s="33">
        <f t="shared" si="6"/>
        <v>0</v>
      </c>
      <c r="AX21" s="33">
        <f t="shared" si="6"/>
        <v>0</v>
      </c>
      <c r="AY21" s="33">
        <f t="shared" si="6"/>
        <v>0</v>
      </c>
      <c r="AZ21" s="33">
        <f t="shared" si="6"/>
        <v>0</v>
      </c>
      <c r="BA21" s="33">
        <f t="shared" si="6"/>
        <v>0</v>
      </c>
      <c r="BB21" s="33">
        <f t="shared" si="6"/>
        <v>0</v>
      </c>
      <c r="BC21" s="33">
        <f t="shared" si="6"/>
        <v>0</v>
      </c>
      <c r="BD21" s="33">
        <f t="shared" si="6"/>
        <v>0</v>
      </c>
      <c r="BE21" s="33">
        <f t="shared" si="6"/>
        <v>0</v>
      </c>
      <c r="BF21" s="33">
        <f t="shared" si="6"/>
        <v>0</v>
      </c>
      <c r="BG21" s="33">
        <f t="shared" si="6"/>
        <v>0</v>
      </c>
      <c r="BH21" s="33">
        <f t="shared" si="6"/>
        <v>0</v>
      </c>
      <c r="BI21" s="33">
        <f t="shared" si="6"/>
        <v>0</v>
      </c>
      <c r="BJ21" s="33">
        <f t="shared" si="6"/>
        <v>0</v>
      </c>
      <c r="BK21" s="34">
        <f>SUM(BK20)</f>
        <v>0</v>
      </c>
    </row>
    <row r="22" spans="1:67" x14ac:dyDescent="0.2">
      <c r="A22" s="16" t="s">
        <v>82</v>
      </c>
      <c r="B22" s="20" t="s">
        <v>14</v>
      </c>
      <c r="C22" s="74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6"/>
    </row>
    <row r="23" spans="1:67" x14ac:dyDescent="0.2">
      <c r="A23" s="16"/>
      <c r="B23" s="29" t="s">
        <v>103</v>
      </c>
      <c r="C23" s="35">
        <v>0</v>
      </c>
      <c r="D23" s="35">
        <v>2.8169899240666001</v>
      </c>
      <c r="E23" s="35">
        <v>0</v>
      </c>
      <c r="F23" s="35">
        <v>0</v>
      </c>
      <c r="G23" s="35">
        <v>0</v>
      </c>
      <c r="H23" s="35">
        <v>0.12442390546540001</v>
      </c>
      <c r="I23" s="35">
        <v>0</v>
      </c>
      <c r="J23" s="35">
        <v>0</v>
      </c>
      <c r="K23" s="35"/>
      <c r="L23" s="35">
        <v>9.08420333E-5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9.2119394865700019E-2</v>
      </c>
      <c r="S23" s="35">
        <v>2.0565457999999997E-3</v>
      </c>
      <c r="T23" s="35">
        <v>0.48263625779999997</v>
      </c>
      <c r="U23" s="35">
        <v>0</v>
      </c>
      <c r="V23" s="35">
        <v>0.14181775913319999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2.1520932994213013</v>
      </c>
      <c r="AC23" s="35">
        <v>1.5743462853997998</v>
      </c>
      <c r="AD23" s="35">
        <v>0</v>
      </c>
      <c r="AE23" s="35">
        <v>0</v>
      </c>
      <c r="AF23" s="35">
        <v>3.071185075632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1.3965055021896009</v>
      </c>
      <c r="AM23" s="35">
        <v>0.25471069513319999</v>
      </c>
      <c r="AN23" s="35">
        <v>8.5096266666600001E-2</v>
      </c>
      <c r="AO23" s="35">
        <v>0</v>
      </c>
      <c r="AP23" s="35">
        <v>1.2794786870660999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1.8415008720591997</v>
      </c>
      <c r="AW23" s="35">
        <v>0.89080138369959994</v>
      </c>
      <c r="AX23" s="35">
        <v>1.6737066385999999</v>
      </c>
      <c r="AY23" s="35">
        <v>0</v>
      </c>
      <c r="AZ23" s="35">
        <v>1.7619246196322003</v>
      </c>
      <c r="BA23" s="35">
        <v>0</v>
      </c>
      <c r="BB23" s="35">
        <v>0</v>
      </c>
      <c r="BC23" s="35">
        <v>0</v>
      </c>
      <c r="BD23" s="35">
        <v>0</v>
      </c>
      <c r="BE23" s="35">
        <v>0</v>
      </c>
      <c r="BF23" s="35">
        <v>0.23673489413059995</v>
      </c>
      <c r="BG23" s="35">
        <v>0.28129601456659997</v>
      </c>
      <c r="BH23" s="35">
        <v>0</v>
      </c>
      <c r="BI23" s="35">
        <v>0</v>
      </c>
      <c r="BJ23" s="35">
        <v>2.00404490333E-2</v>
      </c>
      <c r="BK23" s="36">
        <f>SUM(C23:BJ23)</f>
        <v>20.179555312394299</v>
      </c>
      <c r="BL23" s="37"/>
      <c r="BN23" s="37"/>
    </row>
    <row r="24" spans="1:67" x14ac:dyDescent="0.2">
      <c r="A24" s="16"/>
      <c r="B24" s="29" t="s">
        <v>115</v>
      </c>
      <c r="C24" s="35">
        <v>0</v>
      </c>
      <c r="D24" s="35">
        <v>0.62758523646660003</v>
      </c>
      <c r="E24" s="35">
        <v>0</v>
      </c>
      <c r="F24" s="35">
        <v>0</v>
      </c>
      <c r="G24" s="35">
        <v>0</v>
      </c>
      <c r="H24" s="35">
        <v>0.11246379489879998</v>
      </c>
      <c r="I24" s="35">
        <v>4.4822444099999997E-2</v>
      </c>
      <c r="J24" s="35">
        <v>0.81670919486659999</v>
      </c>
      <c r="K24" s="35"/>
      <c r="L24" s="35">
        <v>3.2965165213996999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0.19097317326529997</v>
      </c>
      <c r="S24" s="35">
        <v>7.6410828999999994E-3</v>
      </c>
      <c r="T24" s="35">
        <v>0</v>
      </c>
      <c r="U24" s="35">
        <v>0</v>
      </c>
      <c r="V24" s="35">
        <v>4.13638019666E-2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1.4361714432273991</v>
      </c>
      <c r="AC24" s="35">
        <v>0.65888341803320005</v>
      </c>
      <c r="AD24" s="35">
        <v>0</v>
      </c>
      <c r="AE24" s="35">
        <v>0</v>
      </c>
      <c r="AF24" s="35">
        <v>3.4686328787313001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1.6666134644574999</v>
      </c>
      <c r="AM24" s="35">
        <v>6.1406276260330994</v>
      </c>
      <c r="AN24" s="35">
        <v>7.0774375079998997</v>
      </c>
      <c r="AO24" s="35">
        <v>0</v>
      </c>
      <c r="AP24" s="35">
        <v>2.1037420250982999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1.1337977205611995</v>
      </c>
      <c r="AW24" s="35">
        <v>4.772755629733</v>
      </c>
      <c r="AX24" s="35">
        <v>0</v>
      </c>
      <c r="AY24" s="35">
        <v>0</v>
      </c>
      <c r="AZ24" s="35">
        <v>2.9997613647324002</v>
      </c>
      <c r="BA24" s="35">
        <v>0</v>
      </c>
      <c r="BB24" s="35">
        <v>0</v>
      </c>
      <c r="BC24" s="35">
        <v>0</v>
      </c>
      <c r="BD24" s="35">
        <v>0</v>
      </c>
      <c r="BE24" s="35">
        <v>0</v>
      </c>
      <c r="BF24" s="35">
        <v>0.23595036936459993</v>
      </c>
      <c r="BG24" s="35">
        <v>3.7450880733300003E-2</v>
      </c>
      <c r="BH24" s="35">
        <v>1.2504751394333</v>
      </c>
      <c r="BI24" s="35">
        <v>0</v>
      </c>
      <c r="BJ24" s="35">
        <v>0.42589169636639995</v>
      </c>
      <c r="BK24" s="36">
        <f>SUM(C24:BJ24)</f>
        <v>38.546266414368503</v>
      </c>
      <c r="BL24" s="37"/>
      <c r="BM24" s="38"/>
      <c r="BN24" s="37"/>
    </row>
    <row r="25" spans="1:67" x14ac:dyDescent="0.2">
      <c r="A25" s="16"/>
      <c r="B25" s="29" t="s">
        <v>104</v>
      </c>
      <c r="C25" s="35">
        <v>0</v>
      </c>
      <c r="D25" s="35">
        <v>3.4264073800665997</v>
      </c>
      <c r="E25" s="35">
        <v>0</v>
      </c>
      <c r="F25" s="35">
        <v>0</v>
      </c>
      <c r="G25" s="35">
        <v>0</v>
      </c>
      <c r="H25" s="35">
        <v>0.21359861586519999</v>
      </c>
      <c r="I25" s="35">
        <v>5.8335054666000001E-3</v>
      </c>
      <c r="J25" s="35">
        <v>9.804361446660001E-2</v>
      </c>
      <c r="K25" s="35"/>
      <c r="L25" s="35">
        <v>0.84750916406630006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0.14444004189890003</v>
      </c>
      <c r="S25" s="35">
        <v>0</v>
      </c>
      <c r="T25" s="35">
        <v>1.5250184462998999</v>
      </c>
      <c r="U25" s="35">
        <v>0</v>
      </c>
      <c r="V25" s="35">
        <v>3.6820382733300003E-2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0.33265199933219991</v>
      </c>
      <c r="AC25" s="35">
        <v>3.5214296660000002E-4</v>
      </c>
      <c r="AD25" s="35">
        <v>0</v>
      </c>
      <c r="AE25" s="35">
        <v>0</v>
      </c>
      <c r="AF25" s="35">
        <v>3.0197791774993004</v>
      </c>
      <c r="AG25" s="35">
        <v>0</v>
      </c>
      <c r="AH25" s="35">
        <v>0</v>
      </c>
      <c r="AI25" s="35">
        <v>0</v>
      </c>
      <c r="AJ25" s="35">
        <v>0</v>
      </c>
      <c r="AK25" s="35">
        <v>0</v>
      </c>
      <c r="AL25" s="35">
        <v>0.26678190743249997</v>
      </c>
      <c r="AM25" s="35">
        <v>0.37092363536650008</v>
      </c>
      <c r="AN25" s="35">
        <v>0</v>
      </c>
      <c r="AO25" s="35">
        <v>0</v>
      </c>
      <c r="AP25" s="35">
        <v>0.69101982746609991</v>
      </c>
      <c r="AQ25" s="35">
        <v>0</v>
      </c>
      <c r="AR25" s="35">
        <v>0</v>
      </c>
      <c r="AS25" s="35">
        <v>0</v>
      </c>
      <c r="AT25" s="35">
        <v>0</v>
      </c>
      <c r="AU25" s="35">
        <v>0</v>
      </c>
      <c r="AV25" s="35">
        <v>0.84171710319659987</v>
      </c>
      <c r="AW25" s="35">
        <v>6.9384575605998</v>
      </c>
      <c r="AX25" s="35">
        <v>0</v>
      </c>
      <c r="AY25" s="35">
        <v>0</v>
      </c>
      <c r="AZ25" s="35">
        <v>2.2386449975660998</v>
      </c>
      <c r="BA25" s="35">
        <v>0</v>
      </c>
      <c r="BB25" s="35">
        <v>0</v>
      </c>
      <c r="BC25" s="35">
        <v>0</v>
      </c>
      <c r="BD25" s="35">
        <v>0</v>
      </c>
      <c r="BE25" s="35">
        <v>0</v>
      </c>
      <c r="BF25" s="35">
        <v>0.13214119189950002</v>
      </c>
      <c r="BG25" s="35">
        <v>0.36128404766659999</v>
      </c>
      <c r="BH25" s="35">
        <v>0</v>
      </c>
      <c r="BI25" s="35">
        <v>0</v>
      </c>
      <c r="BJ25" s="35">
        <v>5.9066255233300009E-2</v>
      </c>
      <c r="BK25" s="36">
        <f>SUM(C25:BJ25)</f>
        <v>21.550490997088499</v>
      </c>
      <c r="BM25" s="37"/>
      <c r="BO25" s="37"/>
    </row>
    <row r="26" spans="1:67" x14ac:dyDescent="0.2">
      <c r="A26" s="16"/>
      <c r="B26" s="29" t="s">
        <v>105</v>
      </c>
      <c r="C26" s="35">
        <v>0</v>
      </c>
      <c r="D26" s="35">
        <v>49.458633029233106</v>
      </c>
      <c r="E26" s="35">
        <v>0</v>
      </c>
      <c r="F26" s="35">
        <v>0</v>
      </c>
      <c r="G26" s="35">
        <v>0</v>
      </c>
      <c r="H26" s="35">
        <v>1.1038285374261998</v>
      </c>
      <c r="I26" s="35">
        <v>0.32920538683309997</v>
      </c>
      <c r="J26" s="35">
        <v>13.6103046509331</v>
      </c>
      <c r="K26" s="35"/>
      <c r="L26" s="35">
        <v>16.847663241064097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0.93426357326039999</v>
      </c>
      <c r="S26" s="35">
        <v>1.4735333604998999</v>
      </c>
      <c r="T26" s="35">
        <v>54.082703184276632</v>
      </c>
      <c r="U26" s="35">
        <v>0</v>
      </c>
      <c r="V26" s="35">
        <v>2.2307084702651001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2.7905789092602995</v>
      </c>
      <c r="AC26" s="35">
        <v>22.808612019132099</v>
      </c>
      <c r="AD26" s="35">
        <v>3.4070776038999004</v>
      </c>
      <c r="AE26" s="35">
        <v>0</v>
      </c>
      <c r="AF26" s="35">
        <v>41.651895417660384</v>
      </c>
      <c r="AG26" s="35">
        <v>0</v>
      </c>
      <c r="AH26" s="35">
        <v>0</v>
      </c>
      <c r="AI26" s="35">
        <v>0</v>
      </c>
      <c r="AJ26" s="35">
        <v>0</v>
      </c>
      <c r="AK26" s="35">
        <v>0</v>
      </c>
      <c r="AL26" s="35">
        <v>2.6526212459242</v>
      </c>
      <c r="AM26" s="35">
        <v>3.1964590686660999</v>
      </c>
      <c r="AN26" s="35">
        <v>31.540934754799501</v>
      </c>
      <c r="AO26" s="35">
        <v>0</v>
      </c>
      <c r="AP26" s="35">
        <v>20.760877082826312</v>
      </c>
      <c r="AQ26" s="35">
        <v>0</v>
      </c>
      <c r="AR26" s="35">
        <v>0</v>
      </c>
      <c r="AS26" s="35">
        <v>0</v>
      </c>
      <c r="AT26" s="35">
        <v>0</v>
      </c>
      <c r="AU26" s="35">
        <v>0</v>
      </c>
      <c r="AV26" s="35">
        <v>2.5274112655877996</v>
      </c>
      <c r="AW26" s="35">
        <v>12.333012927365299</v>
      </c>
      <c r="AX26" s="35">
        <v>10.546912417966601</v>
      </c>
      <c r="AY26" s="35">
        <v>0</v>
      </c>
      <c r="AZ26" s="35">
        <v>7.6643190337281988</v>
      </c>
      <c r="BA26" s="35">
        <v>0</v>
      </c>
      <c r="BB26" s="35">
        <v>0</v>
      </c>
      <c r="BC26" s="35">
        <v>0</v>
      </c>
      <c r="BD26" s="35">
        <v>0</v>
      </c>
      <c r="BE26" s="35">
        <v>0</v>
      </c>
      <c r="BF26" s="35">
        <v>0.9323750666277999</v>
      </c>
      <c r="BG26" s="35">
        <v>2.9860221577657007</v>
      </c>
      <c r="BH26" s="35">
        <v>5.6663901533666001</v>
      </c>
      <c r="BI26" s="35">
        <v>0</v>
      </c>
      <c r="BJ26" s="35">
        <v>4.1769649406983005</v>
      </c>
      <c r="BK26" s="36">
        <f>SUM(C26:BJ26)</f>
        <v>315.71330749906673</v>
      </c>
      <c r="BL26" s="37"/>
      <c r="BN26" s="37"/>
    </row>
    <row r="27" spans="1:67" x14ac:dyDescent="0.2">
      <c r="A27" s="16"/>
      <c r="B27" s="21" t="s">
        <v>90</v>
      </c>
      <c r="C27" s="33">
        <f>SUM(C23:C26)</f>
        <v>0</v>
      </c>
      <c r="D27" s="33">
        <f t="shared" ref="D27:BJ27" si="7">SUM(D23:D26)</f>
        <v>56.329615569832903</v>
      </c>
      <c r="E27" s="33">
        <f t="shared" si="7"/>
        <v>0</v>
      </c>
      <c r="F27" s="33">
        <f t="shared" si="7"/>
        <v>0</v>
      </c>
      <c r="G27" s="33">
        <f t="shared" si="7"/>
        <v>0</v>
      </c>
      <c r="H27" s="33">
        <f t="shared" si="7"/>
        <v>1.5543148536555997</v>
      </c>
      <c r="I27" s="33">
        <f t="shared" si="7"/>
        <v>0.37986133639969999</v>
      </c>
      <c r="J27" s="33">
        <f t="shared" si="7"/>
        <v>14.5250574602663</v>
      </c>
      <c r="K27" s="33">
        <f t="shared" si="7"/>
        <v>0</v>
      </c>
      <c r="L27" s="33">
        <f t="shared" si="7"/>
        <v>20.991779768563397</v>
      </c>
      <c r="M27" s="33">
        <f t="shared" si="7"/>
        <v>0</v>
      </c>
      <c r="N27" s="33">
        <f t="shared" si="7"/>
        <v>0</v>
      </c>
      <c r="O27" s="33">
        <f t="shared" si="7"/>
        <v>0</v>
      </c>
      <c r="P27" s="33">
        <f t="shared" si="7"/>
        <v>0</v>
      </c>
      <c r="Q27" s="33">
        <f t="shared" si="7"/>
        <v>0</v>
      </c>
      <c r="R27" s="33">
        <f t="shared" si="7"/>
        <v>1.3617961832903001</v>
      </c>
      <c r="S27" s="33">
        <f t="shared" si="7"/>
        <v>1.4832309891998998</v>
      </c>
      <c r="T27" s="33">
        <f t="shared" si="7"/>
        <v>56.090357888376531</v>
      </c>
      <c r="U27" s="33">
        <f t="shared" si="7"/>
        <v>0</v>
      </c>
      <c r="V27" s="33">
        <f t="shared" si="7"/>
        <v>2.4507104140982001</v>
      </c>
      <c r="W27" s="33">
        <f t="shared" si="7"/>
        <v>0</v>
      </c>
      <c r="X27" s="33">
        <f t="shared" si="7"/>
        <v>0</v>
      </c>
      <c r="Y27" s="33">
        <f t="shared" si="7"/>
        <v>0</v>
      </c>
      <c r="Z27" s="33">
        <f t="shared" si="7"/>
        <v>0</v>
      </c>
      <c r="AA27" s="33">
        <f t="shared" si="7"/>
        <v>0</v>
      </c>
      <c r="AB27" s="33">
        <f t="shared" si="7"/>
        <v>6.7114956512411998</v>
      </c>
      <c r="AC27" s="33">
        <f t="shared" si="7"/>
        <v>25.042193865531697</v>
      </c>
      <c r="AD27" s="33">
        <f t="shared" si="7"/>
        <v>3.4070776038999004</v>
      </c>
      <c r="AE27" s="33">
        <f t="shared" si="7"/>
        <v>0</v>
      </c>
      <c r="AF27" s="33">
        <f t="shared" si="7"/>
        <v>51.211492549522987</v>
      </c>
      <c r="AG27" s="33">
        <f t="shared" si="7"/>
        <v>0</v>
      </c>
      <c r="AH27" s="33">
        <f t="shared" si="7"/>
        <v>0</v>
      </c>
      <c r="AI27" s="33">
        <f t="shared" si="7"/>
        <v>0</v>
      </c>
      <c r="AJ27" s="33">
        <f t="shared" si="7"/>
        <v>0</v>
      </c>
      <c r="AK27" s="33">
        <f t="shared" si="7"/>
        <v>0</v>
      </c>
      <c r="AL27" s="33">
        <f t="shared" si="7"/>
        <v>5.982522120003801</v>
      </c>
      <c r="AM27" s="33">
        <f t="shared" si="7"/>
        <v>9.9627210251988991</v>
      </c>
      <c r="AN27" s="33">
        <f t="shared" si="7"/>
        <v>38.703468529466001</v>
      </c>
      <c r="AO27" s="33">
        <f t="shared" si="7"/>
        <v>0</v>
      </c>
      <c r="AP27" s="33">
        <f t="shared" si="7"/>
        <v>24.835117622456814</v>
      </c>
      <c r="AQ27" s="33">
        <f t="shared" si="7"/>
        <v>0</v>
      </c>
      <c r="AR27" s="33">
        <f t="shared" si="7"/>
        <v>0</v>
      </c>
      <c r="AS27" s="33">
        <f t="shared" si="7"/>
        <v>0</v>
      </c>
      <c r="AT27" s="33">
        <f t="shared" si="7"/>
        <v>0</v>
      </c>
      <c r="AU27" s="33">
        <f t="shared" si="7"/>
        <v>0</v>
      </c>
      <c r="AV27" s="33">
        <f t="shared" si="7"/>
        <v>6.3444269614047988</v>
      </c>
      <c r="AW27" s="33">
        <f t="shared" si="7"/>
        <v>24.935027501397698</v>
      </c>
      <c r="AX27" s="33">
        <f t="shared" si="7"/>
        <v>12.220619056566601</v>
      </c>
      <c r="AY27" s="33">
        <f t="shared" si="7"/>
        <v>0</v>
      </c>
      <c r="AZ27" s="33">
        <f t="shared" si="7"/>
        <v>14.6646500156589</v>
      </c>
      <c r="BA27" s="33">
        <f t="shared" si="7"/>
        <v>0</v>
      </c>
      <c r="BB27" s="33">
        <f t="shared" si="7"/>
        <v>0</v>
      </c>
      <c r="BC27" s="33">
        <f t="shared" si="7"/>
        <v>0</v>
      </c>
      <c r="BD27" s="33">
        <f t="shared" si="7"/>
        <v>0</v>
      </c>
      <c r="BE27" s="33">
        <f t="shared" si="7"/>
        <v>0</v>
      </c>
      <c r="BF27" s="33">
        <f t="shared" si="7"/>
        <v>1.5372015220224999</v>
      </c>
      <c r="BG27" s="33">
        <f t="shared" si="7"/>
        <v>3.6660531007322006</v>
      </c>
      <c r="BH27" s="33">
        <f t="shared" si="7"/>
        <v>6.9168652927999004</v>
      </c>
      <c r="BI27" s="33">
        <f t="shared" si="7"/>
        <v>0</v>
      </c>
      <c r="BJ27" s="33">
        <f t="shared" si="7"/>
        <v>4.6819633413313007</v>
      </c>
      <c r="BK27" s="33">
        <f>SUM(BK23:BK26)</f>
        <v>395.98962022291801</v>
      </c>
    </row>
    <row r="28" spans="1:67" x14ac:dyDescent="0.2">
      <c r="A28" s="16"/>
      <c r="B28" s="22" t="s">
        <v>80</v>
      </c>
      <c r="C28" s="33">
        <f t="shared" ref="C28:AH28" si="8">C9+C12+C15+C18+C21+C27</f>
        <v>0</v>
      </c>
      <c r="D28" s="33">
        <f t="shared" si="8"/>
        <v>163.62998116469919</v>
      </c>
      <c r="E28" s="33">
        <f t="shared" si="8"/>
        <v>0</v>
      </c>
      <c r="F28" s="33">
        <f t="shared" si="8"/>
        <v>0</v>
      </c>
      <c r="G28" s="33">
        <f t="shared" si="8"/>
        <v>0</v>
      </c>
      <c r="H28" s="33">
        <f t="shared" si="8"/>
        <v>8.0210559241836066</v>
      </c>
      <c r="I28" s="33">
        <f t="shared" si="8"/>
        <v>178.82914030379794</v>
      </c>
      <c r="J28" s="33">
        <f t="shared" si="8"/>
        <v>48.793110089698999</v>
      </c>
      <c r="K28" s="33">
        <f t="shared" si="8"/>
        <v>0</v>
      </c>
      <c r="L28" s="33">
        <f t="shared" si="8"/>
        <v>97.875657390088605</v>
      </c>
      <c r="M28" s="33">
        <f t="shared" si="8"/>
        <v>0</v>
      </c>
      <c r="N28" s="33">
        <f t="shared" si="8"/>
        <v>0</v>
      </c>
      <c r="O28" s="33">
        <f t="shared" si="8"/>
        <v>0</v>
      </c>
      <c r="P28" s="33">
        <f t="shared" si="8"/>
        <v>0</v>
      </c>
      <c r="Q28" s="33">
        <f t="shared" si="8"/>
        <v>0</v>
      </c>
      <c r="R28" s="33">
        <f t="shared" si="8"/>
        <v>6.2562405297153054</v>
      </c>
      <c r="S28" s="33">
        <f t="shared" si="8"/>
        <v>323.8757841683655</v>
      </c>
      <c r="T28" s="33">
        <f t="shared" si="8"/>
        <v>130.32048458604243</v>
      </c>
      <c r="U28" s="33">
        <f t="shared" si="8"/>
        <v>0</v>
      </c>
      <c r="V28" s="33">
        <f t="shared" si="8"/>
        <v>10.859979206699437</v>
      </c>
      <c r="W28" s="33">
        <f t="shared" si="8"/>
        <v>0</v>
      </c>
      <c r="X28" s="33">
        <f t="shared" si="8"/>
        <v>0</v>
      </c>
      <c r="Y28" s="33">
        <f t="shared" si="8"/>
        <v>0</v>
      </c>
      <c r="Z28" s="33">
        <f t="shared" si="8"/>
        <v>0</v>
      </c>
      <c r="AA28" s="33">
        <f t="shared" si="8"/>
        <v>0</v>
      </c>
      <c r="AB28" s="33">
        <f t="shared" si="8"/>
        <v>10.749445282392601</v>
      </c>
      <c r="AC28" s="33">
        <f t="shared" si="8"/>
        <v>61.173714254727898</v>
      </c>
      <c r="AD28" s="33">
        <f t="shared" si="8"/>
        <v>14.049556744266301</v>
      </c>
      <c r="AE28" s="33">
        <f t="shared" si="8"/>
        <v>0</v>
      </c>
      <c r="AF28" s="33">
        <f t="shared" si="8"/>
        <v>120.79357905937761</v>
      </c>
      <c r="AG28" s="33">
        <f t="shared" si="8"/>
        <v>0</v>
      </c>
      <c r="AH28" s="33">
        <f t="shared" si="8"/>
        <v>0</v>
      </c>
      <c r="AI28" s="33">
        <f t="shared" ref="AI28:BK28" si="9">AI9+AI12+AI15+AI18+AI21+AI27</f>
        <v>0</v>
      </c>
      <c r="AJ28" s="33">
        <f t="shared" si="9"/>
        <v>0</v>
      </c>
      <c r="AK28" s="33">
        <f t="shared" si="9"/>
        <v>0</v>
      </c>
      <c r="AL28" s="33">
        <f t="shared" si="9"/>
        <v>9.9866570807536981</v>
      </c>
      <c r="AM28" s="33">
        <f t="shared" si="9"/>
        <v>49.136794837730307</v>
      </c>
      <c r="AN28" s="33">
        <f t="shared" si="9"/>
        <v>200.22561398183112</v>
      </c>
      <c r="AO28" s="33">
        <f t="shared" si="9"/>
        <v>0</v>
      </c>
      <c r="AP28" s="33">
        <f t="shared" si="9"/>
        <v>59.441811858713308</v>
      </c>
      <c r="AQ28" s="33">
        <f t="shared" si="9"/>
        <v>0</v>
      </c>
      <c r="AR28" s="33">
        <f t="shared" si="9"/>
        <v>0</v>
      </c>
      <c r="AS28" s="33">
        <f t="shared" si="9"/>
        <v>0</v>
      </c>
      <c r="AT28" s="33">
        <f t="shared" si="9"/>
        <v>0</v>
      </c>
      <c r="AU28" s="33">
        <f t="shared" si="9"/>
        <v>0</v>
      </c>
      <c r="AV28" s="33">
        <f t="shared" si="9"/>
        <v>14.089144881245701</v>
      </c>
      <c r="AW28" s="33">
        <f t="shared" si="9"/>
        <v>52.539023574329001</v>
      </c>
      <c r="AX28" s="33">
        <f t="shared" si="9"/>
        <v>18.527421813499799</v>
      </c>
      <c r="AY28" s="33">
        <f t="shared" si="9"/>
        <v>0</v>
      </c>
      <c r="AZ28" s="33">
        <f t="shared" si="9"/>
        <v>57.619359627350832</v>
      </c>
      <c r="BA28" s="33">
        <f t="shared" si="9"/>
        <v>0</v>
      </c>
      <c r="BB28" s="33">
        <f t="shared" si="9"/>
        <v>0</v>
      </c>
      <c r="BC28" s="33">
        <f t="shared" si="9"/>
        <v>0</v>
      </c>
      <c r="BD28" s="33">
        <f t="shared" si="9"/>
        <v>0</v>
      </c>
      <c r="BE28" s="33">
        <f t="shared" si="9"/>
        <v>0</v>
      </c>
      <c r="BF28" s="33">
        <f t="shared" si="9"/>
        <v>3.7225476114411991</v>
      </c>
      <c r="BG28" s="33">
        <f t="shared" si="9"/>
        <v>4.0846276847654011</v>
      </c>
      <c r="BH28" s="33">
        <f t="shared" si="9"/>
        <v>46.081072046866396</v>
      </c>
      <c r="BI28" s="33">
        <f t="shared" si="9"/>
        <v>0</v>
      </c>
      <c r="BJ28" s="33">
        <f t="shared" si="9"/>
        <v>8.6497729378624015</v>
      </c>
      <c r="BK28" s="33">
        <f t="shared" si="9"/>
        <v>1699.3315766404448</v>
      </c>
    </row>
    <row r="29" spans="1:67" ht="3.75" customHeight="1" x14ac:dyDescent="0.2">
      <c r="A29" s="16"/>
      <c r="B29" s="23"/>
      <c r="C29" s="74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6"/>
    </row>
    <row r="30" spans="1:67" x14ac:dyDescent="0.2">
      <c r="A30" s="16" t="s">
        <v>1</v>
      </c>
      <c r="B30" s="19" t="s">
        <v>7</v>
      </c>
      <c r="C30" s="74"/>
      <c r="D30" s="75"/>
      <c r="E30" s="75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  <c r="AX30" s="75"/>
      <c r="AY30" s="75"/>
      <c r="AZ30" s="75"/>
      <c r="BA30" s="75"/>
      <c r="BB30" s="75"/>
      <c r="BC30" s="75"/>
      <c r="BD30" s="75"/>
      <c r="BE30" s="75"/>
      <c r="BF30" s="75"/>
      <c r="BG30" s="75"/>
      <c r="BH30" s="75"/>
      <c r="BI30" s="75"/>
      <c r="BJ30" s="75"/>
      <c r="BK30" s="76"/>
    </row>
    <row r="31" spans="1:67" s="4" customFormat="1" x14ac:dyDescent="0.2">
      <c r="A31" s="16" t="s">
        <v>76</v>
      </c>
      <c r="B31" s="20" t="s">
        <v>2</v>
      </c>
      <c r="C31" s="83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5"/>
    </row>
    <row r="32" spans="1:67" s="43" customFormat="1" x14ac:dyDescent="0.2">
      <c r="A32" s="40"/>
      <c r="B32" s="41" t="s">
        <v>106</v>
      </c>
      <c r="C32" s="35">
        <v>0</v>
      </c>
      <c r="D32" s="35">
        <v>0.77425564583329998</v>
      </c>
      <c r="E32" s="35">
        <v>0</v>
      </c>
      <c r="F32" s="35">
        <v>0</v>
      </c>
      <c r="G32" s="35">
        <v>0</v>
      </c>
      <c r="H32" s="35">
        <v>14.935382852623134</v>
      </c>
      <c r="I32" s="35">
        <v>0.52771002606510009</v>
      </c>
      <c r="J32" s="35">
        <v>0</v>
      </c>
      <c r="K32" s="35"/>
      <c r="L32" s="35">
        <v>2.0582624265648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10.812236063414675</v>
      </c>
      <c r="S32" s="35">
        <v>0.58515226033239987</v>
      </c>
      <c r="T32" s="35">
        <v>0</v>
      </c>
      <c r="U32" s="35">
        <v>0</v>
      </c>
      <c r="V32" s="35">
        <v>0.64059250773229992</v>
      </c>
      <c r="W32" s="35">
        <v>0</v>
      </c>
      <c r="X32" s="35">
        <v>0</v>
      </c>
      <c r="Y32" s="35">
        <v>0</v>
      </c>
      <c r="Z32" s="35">
        <v>0</v>
      </c>
      <c r="AA32" s="35">
        <v>0</v>
      </c>
      <c r="AB32" s="35">
        <v>72.046267395724769</v>
      </c>
      <c r="AC32" s="35">
        <v>2.597591670761302</v>
      </c>
      <c r="AD32" s="35">
        <v>0</v>
      </c>
      <c r="AE32" s="35">
        <v>0</v>
      </c>
      <c r="AF32" s="35">
        <v>17.515317939920308</v>
      </c>
      <c r="AG32" s="35">
        <v>0</v>
      </c>
      <c r="AH32" s="35">
        <v>0</v>
      </c>
      <c r="AI32" s="35">
        <v>0</v>
      </c>
      <c r="AJ32" s="35">
        <v>0</v>
      </c>
      <c r="AK32" s="35">
        <v>0</v>
      </c>
      <c r="AL32" s="35">
        <v>67.92579337242023</v>
      </c>
      <c r="AM32" s="35">
        <v>1.6759239831961006</v>
      </c>
      <c r="AN32" s="35">
        <v>0</v>
      </c>
      <c r="AO32" s="35">
        <v>0</v>
      </c>
      <c r="AP32" s="35">
        <v>9.700078962991002</v>
      </c>
      <c r="AQ32" s="35">
        <v>0</v>
      </c>
      <c r="AR32" s="35">
        <v>0</v>
      </c>
      <c r="AS32" s="35">
        <v>0</v>
      </c>
      <c r="AT32" s="35">
        <v>0</v>
      </c>
      <c r="AU32" s="35">
        <v>0</v>
      </c>
      <c r="AV32" s="35">
        <v>199.5573255869281</v>
      </c>
      <c r="AW32" s="35">
        <v>15.708368524210288</v>
      </c>
      <c r="AX32" s="35">
        <v>0</v>
      </c>
      <c r="AY32" s="35">
        <v>0</v>
      </c>
      <c r="AZ32" s="35">
        <v>36.158213454949909</v>
      </c>
      <c r="BA32" s="35">
        <v>0</v>
      </c>
      <c r="BB32" s="35">
        <v>0</v>
      </c>
      <c r="BC32" s="35">
        <v>0</v>
      </c>
      <c r="BD32" s="35">
        <v>0</v>
      </c>
      <c r="BE32" s="35">
        <v>0</v>
      </c>
      <c r="BF32" s="35">
        <v>42.38589810992881</v>
      </c>
      <c r="BG32" s="35">
        <v>1.9901198854290003</v>
      </c>
      <c r="BH32" s="35">
        <v>0</v>
      </c>
      <c r="BI32" s="35">
        <v>0</v>
      </c>
      <c r="BJ32" s="35">
        <v>3.4689066118970007</v>
      </c>
      <c r="BK32" s="42">
        <f>SUM(C32:BJ32)</f>
        <v>501.06339728092257</v>
      </c>
    </row>
    <row r="33" spans="1:67" s="4" customFormat="1" x14ac:dyDescent="0.2">
      <c r="A33" s="16"/>
      <c r="B33" s="21" t="s">
        <v>85</v>
      </c>
      <c r="C33" s="33">
        <f>SUM(C32)</f>
        <v>0</v>
      </c>
      <c r="D33" s="33">
        <f t="shared" ref="D33:BJ33" si="10">SUM(D32)</f>
        <v>0.77425564583329998</v>
      </c>
      <c r="E33" s="33">
        <f t="shared" si="10"/>
        <v>0</v>
      </c>
      <c r="F33" s="33">
        <f t="shared" si="10"/>
        <v>0</v>
      </c>
      <c r="G33" s="33">
        <f t="shared" si="10"/>
        <v>0</v>
      </c>
      <c r="H33" s="33">
        <f t="shared" si="10"/>
        <v>14.935382852623134</v>
      </c>
      <c r="I33" s="33">
        <f t="shared" si="10"/>
        <v>0.52771002606510009</v>
      </c>
      <c r="J33" s="33">
        <f t="shared" si="10"/>
        <v>0</v>
      </c>
      <c r="K33" s="33">
        <f t="shared" si="10"/>
        <v>0</v>
      </c>
      <c r="L33" s="33">
        <f t="shared" si="10"/>
        <v>2.0582624265648</v>
      </c>
      <c r="M33" s="33">
        <f t="shared" si="10"/>
        <v>0</v>
      </c>
      <c r="N33" s="33">
        <f t="shared" si="10"/>
        <v>0</v>
      </c>
      <c r="O33" s="33">
        <f t="shared" si="10"/>
        <v>0</v>
      </c>
      <c r="P33" s="33">
        <f t="shared" si="10"/>
        <v>0</v>
      </c>
      <c r="Q33" s="33">
        <f t="shared" si="10"/>
        <v>0</v>
      </c>
      <c r="R33" s="33">
        <f t="shared" si="10"/>
        <v>10.812236063414675</v>
      </c>
      <c r="S33" s="33">
        <f t="shared" si="10"/>
        <v>0.58515226033239987</v>
      </c>
      <c r="T33" s="33">
        <f t="shared" si="10"/>
        <v>0</v>
      </c>
      <c r="U33" s="33">
        <f t="shared" si="10"/>
        <v>0</v>
      </c>
      <c r="V33" s="33">
        <f t="shared" si="10"/>
        <v>0.64059250773229992</v>
      </c>
      <c r="W33" s="33">
        <f t="shared" si="10"/>
        <v>0</v>
      </c>
      <c r="X33" s="33">
        <f t="shared" si="10"/>
        <v>0</v>
      </c>
      <c r="Y33" s="33">
        <f t="shared" si="10"/>
        <v>0</v>
      </c>
      <c r="Z33" s="33">
        <f t="shared" si="10"/>
        <v>0</v>
      </c>
      <c r="AA33" s="33">
        <f t="shared" si="10"/>
        <v>0</v>
      </c>
      <c r="AB33" s="33">
        <f t="shared" si="10"/>
        <v>72.046267395724769</v>
      </c>
      <c r="AC33" s="33">
        <f t="shared" si="10"/>
        <v>2.597591670761302</v>
      </c>
      <c r="AD33" s="33">
        <f t="shared" si="10"/>
        <v>0</v>
      </c>
      <c r="AE33" s="33">
        <f t="shared" si="10"/>
        <v>0</v>
      </c>
      <c r="AF33" s="33">
        <f t="shared" si="10"/>
        <v>17.515317939920308</v>
      </c>
      <c r="AG33" s="33">
        <f t="shared" si="10"/>
        <v>0</v>
      </c>
      <c r="AH33" s="33">
        <f t="shared" si="10"/>
        <v>0</v>
      </c>
      <c r="AI33" s="33">
        <f t="shared" si="10"/>
        <v>0</v>
      </c>
      <c r="AJ33" s="33">
        <f t="shared" si="10"/>
        <v>0</v>
      </c>
      <c r="AK33" s="33">
        <f t="shared" si="10"/>
        <v>0</v>
      </c>
      <c r="AL33" s="33">
        <f t="shared" si="10"/>
        <v>67.92579337242023</v>
      </c>
      <c r="AM33" s="33">
        <f t="shared" si="10"/>
        <v>1.6759239831961006</v>
      </c>
      <c r="AN33" s="33">
        <f t="shared" si="10"/>
        <v>0</v>
      </c>
      <c r="AO33" s="33">
        <f t="shared" si="10"/>
        <v>0</v>
      </c>
      <c r="AP33" s="33">
        <f t="shared" si="10"/>
        <v>9.700078962991002</v>
      </c>
      <c r="AQ33" s="33">
        <f t="shared" si="10"/>
        <v>0</v>
      </c>
      <c r="AR33" s="33">
        <f t="shared" si="10"/>
        <v>0</v>
      </c>
      <c r="AS33" s="33">
        <f t="shared" si="10"/>
        <v>0</v>
      </c>
      <c r="AT33" s="33">
        <f t="shared" si="10"/>
        <v>0</v>
      </c>
      <c r="AU33" s="33">
        <f t="shared" si="10"/>
        <v>0</v>
      </c>
      <c r="AV33" s="33">
        <f t="shared" si="10"/>
        <v>199.5573255869281</v>
      </c>
      <c r="AW33" s="33">
        <f t="shared" si="10"/>
        <v>15.708368524210288</v>
      </c>
      <c r="AX33" s="33">
        <f t="shared" si="10"/>
        <v>0</v>
      </c>
      <c r="AY33" s="33">
        <f t="shared" si="10"/>
        <v>0</v>
      </c>
      <c r="AZ33" s="33">
        <f t="shared" si="10"/>
        <v>36.158213454949909</v>
      </c>
      <c r="BA33" s="33">
        <f t="shared" si="10"/>
        <v>0</v>
      </c>
      <c r="BB33" s="33">
        <f t="shared" si="10"/>
        <v>0</v>
      </c>
      <c r="BC33" s="33">
        <f t="shared" si="10"/>
        <v>0</v>
      </c>
      <c r="BD33" s="33">
        <f t="shared" si="10"/>
        <v>0</v>
      </c>
      <c r="BE33" s="33">
        <f t="shared" si="10"/>
        <v>0</v>
      </c>
      <c r="BF33" s="33">
        <f t="shared" si="10"/>
        <v>42.38589810992881</v>
      </c>
      <c r="BG33" s="33">
        <f t="shared" si="10"/>
        <v>1.9901198854290003</v>
      </c>
      <c r="BH33" s="33">
        <f t="shared" si="10"/>
        <v>0</v>
      </c>
      <c r="BI33" s="33">
        <f t="shared" si="10"/>
        <v>0</v>
      </c>
      <c r="BJ33" s="33">
        <f t="shared" si="10"/>
        <v>3.4689066118970007</v>
      </c>
      <c r="BK33" s="33">
        <f>SUM(BK32)</f>
        <v>501.06339728092257</v>
      </c>
    </row>
    <row r="34" spans="1:67" x14ac:dyDescent="0.2">
      <c r="A34" s="16" t="s">
        <v>77</v>
      </c>
      <c r="B34" s="20" t="s">
        <v>15</v>
      </c>
      <c r="C34" s="74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  <c r="AV34" s="75"/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75"/>
      <c r="BK34" s="76"/>
    </row>
    <row r="35" spans="1:67" x14ac:dyDescent="0.2">
      <c r="A35" s="16"/>
      <c r="B35" s="29" t="s">
        <v>107</v>
      </c>
      <c r="C35" s="35">
        <v>0</v>
      </c>
      <c r="D35" s="35">
        <v>0.80220046406659995</v>
      </c>
      <c r="E35" s="35">
        <v>0</v>
      </c>
      <c r="F35" s="35">
        <v>0</v>
      </c>
      <c r="G35" s="35">
        <v>0</v>
      </c>
      <c r="H35" s="35">
        <v>5.0980831026431028</v>
      </c>
      <c r="I35" s="35">
        <v>1.2418869052663999</v>
      </c>
      <c r="J35" s="35">
        <v>0</v>
      </c>
      <c r="K35" s="35"/>
      <c r="L35" s="35">
        <v>3.4609696688320009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2.1614699542181013</v>
      </c>
      <c r="S35" s="35">
        <v>7.4625900000000007E-5</v>
      </c>
      <c r="T35" s="35">
        <v>0</v>
      </c>
      <c r="U35" s="35">
        <v>0</v>
      </c>
      <c r="V35" s="35">
        <v>0.76011377676579994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38.202173295308789</v>
      </c>
      <c r="AC35" s="35">
        <v>1.9645646018654994</v>
      </c>
      <c r="AD35" s="35">
        <v>1.0457735620333</v>
      </c>
      <c r="AE35" s="35">
        <v>0</v>
      </c>
      <c r="AF35" s="35">
        <v>16.7155720198217</v>
      </c>
      <c r="AG35" s="35">
        <v>0</v>
      </c>
      <c r="AH35" s="35">
        <v>0</v>
      </c>
      <c r="AI35" s="35">
        <v>0</v>
      </c>
      <c r="AJ35" s="35">
        <v>0</v>
      </c>
      <c r="AK35" s="35">
        <v>0</v>
      </c>
      <c r="AL35" s="35">
        <v>37.043124972236832</v>
      </c>
      <c r="AM35" s="35">
        <v>0.52662761876620001</v>
      </c>
      <c r="AN35" s="35">
        <v>0</v>
      </c>
      <c r="AO35" s="35">
        <v>0</v>
      </c>
      <c r="AP35" s="35">
        <v>6.6060151326593974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94.666617059996824</v>
      </c>
      <c r="AW35" s="35">
        <v>11.889743043629801</v>
      </c>
      <c r="AX35" s="35">
        <v>0</v>
      </c>
      <c r="AY35" s="35">
        <v>0</v>
      </c>
      <c r="AZ35" s="35">
        <v>54.486923047949048</v>
      </c>
      <c r="BA35" s="35">
        <v>0</v>
      </c>
      <c r="BB35" s="35">
        <v>0</v>
      </c>
      <c r="BC35" s="35">
        <v>0</v>
      </c>
      <c r="BD35" s="35">
        <v>0</v>
      </c>
      <c r="BE35" s="35">
        <v>0</v>
      </c>
      <c r="BF35" s="35">
        <v>19.697412287792705</v>
      </c>
      <c r="BG35" s="35">
        <v>1.7189422163329005</v>
      </c>
      <c r="BH35" s="35">
        <v>0</v>
      </c>
      <c r="BI35" s="35">
        <v>0</v>
      </c>
      <c r="BJ35" s="35">
        <v>3.9832761130974004</v>
      </c>
      <c r="BK35" s="36">
        <f>SUM(C35:BJ35)</f>
        <v>302.07156346918242</v>
      </c>
      <c r="BM35" s="37"/>
      <c r="BO35" s="37"/>
    </row>
    <row r="36" spans="1:67" x14ac:dyDescent="0.2">
      <c r="A36" s="16"/>
      <c r="B36" s="29" t="s">
        <v>126</v>
      </c>
      <c r="C36" s="35">
        <v>0</v>
      </c>
      <c r="D36" s="35">
        <v>0.62607178513329997</v>
      </c>
      <c r="E36" s="35">
        <v>0</v>
      </c>
      <c r="F36" s="35">
        <v>0</v>
      </c>
      <c r="G36" s="35">
        <v>0</v>
      </c>
      <c r="H36" s="35">
        <v>0.38225221616379973</v>
      </c>
      <c r="I36" s="35">
        <v>1.337280333E-4</v>
      </c>
      <c r="J36" s="35">
        <v>0</v>
      </c>
      <c r="K36" s="35"/>
      <c r="L36" s="35">
        <v>0.62821280846649985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0.31036864563069977</v>
      </c>
      <c r="S36" s="35">
        <v>3.9211408433300003E-2</v>
      </c>
      <c r="T36" s="35">
        <v>0</v>
      </c>
      <c r="U36" s="35">
        <v>0</v>
      </c>
      <c r="V36" s="35">
        <v>0.30631061006649996</v>
      </c>
      <c r="W36" s="35">
        <v>0</v>
      </c>
      <c r="X36" s="35">
        <v>0</v>
      </c>
      <c r="Y36" s="35">
        <v>0</v>
      </c>
      <c r="Z36" s="35">
        <v>0</v>
      </c>
      <c r="AA36" s="35">
        <v>0</v>
      </c>
      <c r="AB36" s="35">
        <v>19.422547321032994</v>
      </c>
      <c r="AC36" s="35">
        <v>2.1214392198663004</v>
      </c>
      <c r="AD36" s="35">
        <v>0.12196</v>
      </c>
      <c r="AE36" s="35">
        <v>0</v>
      </c>
      <c r="AF36" s="35">
        <v>22.797107481762595</v>
      </c>
      <c r="AG36" s="35">
        <v>0</v>
      </c>
      <c r="AH36" s="35">
        <v>0</v>
      </c>
      <c r="AI36" s="35">
        <v>0</v>
      </c>
      <c r="AJ36" s="35">
        <v>0</v>
      </c>
      <c r="AK36" s="35">
        <v>0</v>
      </c>
      <c r="AL36" s="35">
        <v>20.062556195275821</v>
      </c>
      <c r="AM36" s="35">
        <v>1.4853175450999003</v>
      </c>
      <c r="AN36" s="35">
        <v>0</v>
      </c>
      <c r="AO36" s="35">
        <v>0</v>
      </c>
      <c r="AP36" s="35">
        <v>12.089773359829705</v>
      </c>
      <c r="AQ36" s="35">
        <v>0</v>
      </c>
      <c r="AR36" s="35">
        <v>0</v>
      </c>
      <c r="AS36" s="35">
        <v>0</v>
      </c>
      <c r="AT36" s="35">
        <v>0</v>
      </c>
      <c r="AU36" s="35">
        <v>0</v>
      </c>
      <c r="AV36" s="35">
        <v>1.3239749672630006</v>
      </c>
      <c r="AW36" s="35">
        <v>0.67568092359990017</v>
      </c>
      <c r="AX36" s="35">
        <v>0</v>
      </c>
      <c r="AY36" s="35">
        <v>0</v>
      </c>
      <c r="AZ36" s="35">
        <v>1.4925295051330001</v>
      </c>
      <c r="BA36" s="35">
        <v>0</v>
      </c>
      <c r="BB36" s="35">
        <v>0</v>
      </c>
      <c r="BC36" s="35">
        <v>0</v>
      </c>
      <c r="BD36" s="35">
        <v>0</v>
      </c>
      <c r="BE36" s="35">
        <v>0</v>
      </c>
      <c r="BF36" s="35">
        <v>0.76740529316419914</v>
      </c>
      <c r="BG36" s="35">
        <v>4.7224448699999998E-2</v>
      </c>
      <c r="BH36" s="35">
        <v>0</v>
      </c>
      <c r="BI36" s="35">
        <v>0</v>
      </c>
      <c r="BJ36" s="35">
        <v>0.90894418866630011</v>
      </c>
      <c r="BK36" s="36">
        <f>SUM(C36:BJ36)</f>
        <v>85.609021651321129</v>
      </c>
      <c r="BM36" s="37"/>
      <c r="BO36" s="37"/>
    </row>
    <row r="37" spans="1:67" x14ac:dyDescent="0.2">
      <c r="A37" s="16"/>
      <c r="B37" s="29" t="s">
        <v>117</v>
      </c>
      <c r="C37" s="35">
        <v>0</v>
      </c>
      <c r="D37" s="35">
        <v>0.57439227500000001</v>
      </c>
      <c r="E37" s="35">
        <v>0</v>
      </c>
      <c r="F37" s="35">
        <v>0</v>
      </c>
      <c r="G37" s="35">
        <v>0</v>
      </c>
      <c r="H37" s="35">
        <v>1.8540587533137984</v>
      </c>
      <c r="I37" s="35">
        <v>9.1994666665999991E-3</v>
      </c>
      <c r="J37" s="35">
        <v>0</v>
      </c>
      <c r="K37" s="35"/>
      <c r="L37" s="35">
        <v>0.75040040463279989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1.5795057944166013</v>
      </c>
      <c r="S37" s="35">
        <v>1.3851354006665002</v>
      </c>
      <c r="T37" s="35">
        <v>0</v>
      </c>
      <c r="U37" s="35">
        <v>0</v>
      </c>
      <c r="V37" s="35">
        <v>0.18186294903309999</v>
      </c>
      <c r="W37" s="35">
        <v>0</v>
      </c>
      <c r="X37" s="35">
        <v>3.8929299900000002E-5</v>
      </c>
      <c r="Y37" s="35">
        <v>0</v>
      </c>
      <c r="Z37" s="35">
        <v>0</v>
      </c>
      <c r="AA37" s="35">
        <v>0</v>
      </c>
      <c r="AB37" s="35">
        <v>31.86690654421535</v>
      </c>
      <c r="AC37" s="35">
        <v>4.0798219768325996</v>
      </c>
      <c r="AD37" s="35">
        <v>0</v>
      </c>
      <c r="AE37" s="35">
        <v>0</v>
      </c>
      <c r="AF37" s="35">
        <v>29.14421445099407</v>
      </c>
      <c r="AG37" s="35">
        <v>0</v>
      </c>
      <c r="AH37" s="35">
        <v>0</v>
      </c>
      <c r="AI37" s="35">
        <v>0</v>
      </c>
      <c r="AJ37" s="35">
        <v>0</v>
      </c>
      <c r="AK37" s="35">
        <v>0</v>
      </c>
      <c r="AL37" s="35">
        <v>40.969401858689359</v>
      </c>
      <c r="AM37" s="35">
        <v>2.7446483006995011</v>
      </c>
      <c r="AN37" s="35">
        <v>0.10917</v>
      </c>
      <c r="AO37" s="35">
        <v>0</v>
      </c>
      <c r="AP37" s="35">
        <v>20.390010936993285</v>
      </c>
      <c r="AQ37" s="35">
        <v>0</v>
      </c>
      <c r="AR37" s="35">
        <v>0</v>
      </c>
      <c r="AS37" s="35">
        <v>0</v>
      </c>
      <c r="AT37" s="35">
        <v>0</v>
      </c>
      <c r="AU37" s="35">
        <v>0</v>
      </c>
      <c r="AV37" s="35">
        <v>8.1711099748824072</v>
      </c>
      <c r="AW37" s="35">
        <v>0.38819690589959999</v>
      </c>
      <c r="AX37" s="35">
        <v>0</v>
      </c>
      <c r="AY37" s="35">
        <v>0</v>
      </c>
      <c r="AZ37" s="35">
        <v>5.7467253222323027</v>
      </c>
      <c r="BA37" s="35">
        <v>0</v>
      </c>
      <c r="BB37" s="35">
        <v>0</v>
      </c>
      <c r="BC37" s="35">
        <v>0</v>
      </c>
      <c r="BD37" s="35">
        <v>0</v>
      </c>
      <c r="BE37" s="35">
        <v>0</v>
      </c>
      <c r="BF37" s="35">
        <v>3.9948119741186843</v>
      </c>
      <c r="BG37" s="35">
        <v>0.55293082729999987</v>
      </c>
      <c r="BH37" s="35">
        <v>0</v>
      </c>
      <c r="BI37" s="35">
        <v>0</v>
      </c>
      <c r="BJ37" s="35">
        <v>1.3263499184658996</v>
      </c>
      <c r="BK37" s="36">
        <f>SUM(C37:BJ37)</f>
        <v>155.81889296435233</v>
      </c>
      <c r="BM37" s="37"/>
      <c r="BO37" s="37"/>
    </row>
    <row r="38" spans="1:67" x14ac:dyDescent="0.2">
      <c r="A38" s="16"/>
      <c r="B38" s="29" t="s">
        <v>124</v>
      </c>
      <c r="C38" s="35">
        <v>0</v>
      </c>
      <c r="D38" s="35">
        <v>0.54314703926660002</v>
      </c>
      <c r="E38" s="35">
        <v>0</v>
      </c>
      <c r="F38" s="35">
        <v>0</v>
      </c>
      <c r="G38" s="35">
        <v>0</v>
      </c>
      <c r="H38" s="35">
        <v>1.7522609511507987</v>
      </c>
      <c r="I38" s="35">
        <v>1.8096459366599999E-2</v>
      </c>
      <c r="J38" s="35">
        <v>0</v>
      </c>
      <c r="K38" s="35"/>
      <c r="L38" s="35">
        <v>3.0300796187657002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0.93032604185340051</v>
      </c>
      <c r="S38" s="35">
        <v>1.7348438033299999E-2</v>
      </c>
      <c r="T38" s="35">
        <v>0</v>
      </c>
      <c r="U38" s="35">
        <v>0</v>
      </c>
      <c r="V38" s="35">
        <v>0.2317346377998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21.690870063607854</v>
      </c>
      <c r="AC38" s="35">
        <v>3.9347748957304001</v>
      </c>
      <c r="AD38" s="35">
        <v>0</v>
      </c>
      <c r="AE38" s="35">
        <v>0</v>
      </c>
      <c r="AF38" s="35">
        <v>22.631646621116509</v>
      </c>
      <c r="AG38" s="35">
        <v>0</v>
      </c>
      <c r="AH38" s="35">
        <v>0</v>
      </c>
      <c r="AI38" s="35">
        <v>0</v>
      </c>
      <c r="AJ38" s="35">
        <v>0</v>
      </c>
      <c r="AK38" s="35">
        <v>0</v>
      </c>
      <c r="AL38" s="35">
        <v>23.108766438580894</v>
      </c>
      <c r="AM38" s="35">
        <v>2.0660163336649995</v>
      </c>
      <c r="AN38" s="35">
        <v>0</v>
      </c>
      <c r="AO38" s="35">
        <v>0</v>
      </c>
      <c r="AP38" s="35">
        <v>11.753781332490098</v>
      </c>
      <c r="AQ38" s="35">
        <v>0</v>
      </c>
      <c r="AR38" s="35">
        <v>0</v>
      </c>
      <c r="AS38" s="35">
        <v>0</v>
      </c>
      <c r="AT38" s="35">
        <v>0</v>
      </c>
      <c r="AU38" s="35">
        <v>0</v>
      </c>
      <c r="AV38" s="35">
        <v>5.537840896942968</v>
      </c>
      <c r="AW38" s="35">
        <v>0.28972077483280001</v>
      </c>
      <c r="AX38" s="35">
        <v>0</v>
      </c>
      <c r="AY38" s="35">
        <v>0</v>
      </c>
      <c r="AZ38" s="35">
        <v>4.2672167900632996</v>
      </c>
      <c r="BA38" s="35">
        <v>0</v>
      </c>
      <c r="BB38" s="35">
        <v>0</v>
      </c>
      <c r="BC38" s="35">
        <v>0</v>
      </c>
      <c r="BD38" s="35">
        <v>0</v>
      </c>
      <c r="BE38" s="35">
        <v>0</v>
      </c>
      <c r="BF38" s="35">
        <v>3.4814006809223841</v>
      </c>
      <c r="BG38" s="35">
        <v>7.0127181233199998E-2</v>
      </c>
      <c r="BH38" s="35">
        <v>0</v>
      </c>
      <c r="BI38" s="35">
        <v>0</v>
      </c>
      <c r="BJ38" s="35">
        <v>1.4630911509988003</v>
      </c>
      <c r="BK38" s="36">
        <f t="shared" ref="BK38:BK41" si="11">SUM(C38:BJ38)</f>
        <v>106.81824634642042</v>
      </c>
      <c r="BM38" s="37"/>
      <c r="BO38" s="37"/>
    </row>
    <row r="39" spans="1:67" x14ac:dyDescent="0.2">
      <c r="A39" s="16"/>
      <c r="B39" s="29" t="s">
        <v>127</v>
      </c>
      <c r="C39" s="35">
        <v>0</v>
      </c>
      <c r="D39" s="35">
        <v>0.57268594173330001</v>
      </c>
      <c r="E39" s="35">
        <v>0</v>
      </c>
      <c r="F39" s="35">
        <v>0</v>
      </c>
      <c r="G39" s="35">
        <v>0</v>
      </c>
      <c r="H39" s="35">
        <v>1.3994974976166008</v>
      </c>
      <c r="I39" s="35">
        <v>8.0381357666000006E-3</v>
      </c>
      <c r="J39" s="35">
        <v>0</v>
      </c>
      <c r="K39" s="35"/>
      <c r="L39" s="35">
        <v>1.0032644234996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1.2546930366811015</v>
      </c>
      <c r="S39" s="35">
        <v>0.16157543289980003</v>
      </c>
      <c r="T39" s="35">
        <v>0</v>
      </c>
      <c r="U39" s="35">
        <v>0</v>
      </c>
      <c r="V39" s="35">
        <v>0.44777165579950001</v>
      </c>
      <c r="W39" s="35">
        <v>0</v>
      </c>
      <c r="X39" s="35">
        <v>2.3700806659999999E-4</v>
      </c>
      <c r="Y39" s="35">
        <v>0</v>
      </c>
      <c r="Z39" s="35">
        <v>0</v>
      </c>
      <c r="AA39" s="35">
        <v>0</v>
      </c>
      <c r="AB39" s="35">
        <v>9.4569878922056656</v>
      </c>
      <c r="AC39" s="35">
        <v>1.2652121340333</v>
      </c>
      <c r="AD39" s="35">
        <v>0</v>
      </c>
      <c r="AE39" s="35">
        <v>0</v>
      </c>
      <c r="AF39" s="35">
        <v>15.654271343061795</v>
      </c>
      <c r="AG39" s="35">
        <v>0</v>
      </c>
      <c r="AH39" s="35">
        <v>0</v>
      </c>
      <c r="AI39" s="35">
        <v>0</v>
      </c>
      <c r="AJ39" s="35">
        <v>0</v>
      </c>
      <c r="AK39" s="35">
        <v>0</v>
      </c>
      <c r="AL39" s="35">
        <v>10.460253935086946</v>
      </c>
      <c r="AM39" s="35">
        <v>0.52117038933320003</v>
      </c>
      <c r="AN39" s="35">
        <v>0.24948784879999999</v>
      </c>
      <c r="AO39" s="35">
        <v>0</v>
      </c>
      <c r="AP39" s="35">
        <v>9.6081987496953953</v>
      </c>
      <c r="AQ39" s="35">
        <v>0</v>
      </c>
      <c r="AR39" s="35">
        <v>0</v>
      </c>
      <c r="AS39" s="35">
        <v>0</v>
      </c>
      <c r="AT39" s="35">
        <v>0</v>
      </c>
      <c r="AU39" s="35">
        <v>0</v>
      </c>
      <c r="AV39" s="35">
        <v>3.9345547737842956</v>
      </c>
      <c r="AW39" s="35">
        <v>7.1083873233100003E-2</v>
      </c>
      <c r="AX39" s="35">
        <v>0</v>
      </c>
      <c r="AY39" s="35">
        <v>0</v>
      </c>
      <c r="AZ39" s="35">
        <v>2.892696411965201</v>
      </c>
      <c r="BA39" s="35">
        <v>0</v>
      </c>
      <c r="BB39" s="35">
        <v>0</v>
      </c>
      <c r="BC39" s="35">
        <v>0</v>
      </c>
      <c r="BD39" s="35">
        <v>0</v>
      </c>
      <c r="BE39" s="35">
        <v>0</v>
      </c>
      <c r="BF39" s="35">
        <v>1.5582052719893</v>
      </c>
      <c r="BG39" s="35">
        <v>0.28383282943309995</v>
      </c>
      <c r="BH39" s="35">
        <v>0</v>
      </c>
      <c r="BI39" s="35">
        <v>0</v>
      </c>
      <c r="BJ39" s="35">
        <v>1.3294203427662004</v>
      </c>
      <c r="BK39" s="36">
        <f t="shared" si="11"/>
        <v>62.133138927450609</v>
      </c>
      <c r="BM39" s="37"/>
      <c r="BO39" s="37"/>
    </row>
    <row r="40" spans="1:67" x14ac:dyDescent="0.2">
      <c r="A40" s="16"/>
      <c r="B40" s="29" t="s">
        <v>108</v>
      </c>
      <c r="C40" s="35">
        <v>0</v>
      </c>
      <c r="D40" s="35">
        <v>0.78902740810000005</v>
      </c>
      <c r="E40" s="35">
        <v>0</v>
      </c>
      <c r="F40" s="35">
        <v>0</v>
      </c>
      <c r="G40" s="35">
        <v>0</v>
      </c>
      <c r="H40" s="35">
        <v>6.495202575133411</v>
      </c>
      <c r="I40" s="35">
        <v>3.1292262019327</v>
      </c>
      <c r="J40" s="35">
        <v>0</v>
      </c>
      <c r="K40" s="35"/>
      <c r="L40" s="35">
        <v>2.3902028019652999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3.7924807979167561</v>
      </c>
      <c r="S40" s="35">
        <v>3.9678980754332005</v>
      </c>
      <c r="T40" s="35">
        <v>0</v>
      </c>
      <c r="U40" s="35">
        <v>0</v>
      </c>
      <c r="V40" s="35">
        <v>1.2259259514882148</v>
      </c>
      <c r="W40" s="35">
        <v>0</v>
      </c>
      <c r="X40" s="35">
        <v>1.6665700000000002E-5</v>
      </c>
      <c r="Y40" s="35">
        <v>0</v>
      </c>
      <c r="Z40" s="35">
        <v>0</v>
      </c>
      <c r="AA40" s="35">
        <v>0</v>
      </c>
      <c r="AB40" s="35">
        <v>78.708779406133232</v>
      </c>
      <c r="AC40" s="35">
        <v>8.1558838614980971</v>
      </c>
      <c r="AD40" s="35">
        <v>1.7551763763666</v>
      </c>
      <c r="AE40" s="35">
        <v>0</v>
      </c>
      <c r="AF40" s="35">
        <v>36.715496084747535</v>
      </c>
      <c r="AG40" s="35">
        <v>0</v>
      </c>
      <c r="AH40" s="35">
        <v>0</v>
      </c>
      <c r="AI40" s="35">
        <v>0</v>
      </c>
      <c r="AJ40" s="35">
        <v>0</v>
      </c>
      <c r="AK40" s="35">
        <v>0</v>
      </c>
      <c r="AL40" s="35">
        <v>81.805948956164087</v>
      </c>
      <c r="AM40" s="35">
        <v>2.8536139077988993</v>
      </c>
      <c r="AN40" s="35">
        <v>0</v>
      </c>
      <c r="AO40" s="35">
        <v>0</v>
      </c>
      <c r="AP40" s="35">
        <v>17.509895547152919</v>
      </c>
      <c r="AQ40" s="35">
        <v>0</v>
      </c>
      <c r="AR40" s="35">
        <v>0</v>
      </c>
      <c r="AS40" s="35">
        <v>0</v>
      </c>
      <c r="AT40" s="35">
        <v>0</v>
      </c>
      <c r="AU40" s="35">
        <v>0</v>
      </c>
      <c r="AV40" s="35">
        <v>75.426149894729519</v>
      </c>
      <c r="AW40" s="35">
        <v>5.6420367955632997</v>
      </c>
      <c r="AX40" s="35">
        <v>0</v>
      </c>
      <c r="AY40" s="35">
        <v>0</v>
      </c>
      <c r="AZ40" s="35">
        <v>33.760013250520025</v>
      </c>
      <c r="BA40" s="35">
        <v>0</v>
      </c>
      <c r="BB40" s="35">
        <v>0</v>
      </c>
      <c r="BC40" s="35">
        <v>0</v>
      </c>
      <c r="BD40" s="35">
        <v>0</v>
      </c>
      <c r="BE40" s="35">
        <v>0</v>
      </c>
      <c r="BF40" s="35">
        <v>19.56996041966401</v>
      </c>
      <c r="BG40" s="35">
        <v>1.107683256766</v>
      </c>
      <c r="BH40" s="35">
        <v>0</v>
      </c>
      <c r="BI40" s="35">
        <v>0</v>
      </c>
      <c r="BJ40" s="35">
        <v>3.6592772765977002</v>
      </c>
      <c r="BK40" s="36">
        <f t="shared" ref="BK40" si="12">SUM(C40:BJ40)</f>
        <v>388.45989551137154</v>
      </c>
      <c r="BM40" s="37"/>
      <c r="BO40" s="37"/>
    </row>
    <row r="41" spans="1:67" x14ac:dyDescent="0.2">
      <c r="A41" s="16"/>
      <c r="B41" s="29" t="s">
        <v>125</v>
      </c>
      <c r="C41" s="35">
        <v>0</v>
      </c>
      <c r="D41" s="35">
        <v>0.55745176313330003</v>
      </c>
      <c r="E41" s="35">
        <v>0</v>
      </c>
      <c r="F41" s="35">
        <v>0</v>
      </c>
      <c r="G41" s="35">
        <v>0</v>
      </c>
      <c r="H41" s="35">
        <v>0.49366513082699942</v>
      </c>
      <c r="I41" s="35">
        <v>4.7394152333300001E-2</v>
      </c>
      <c r="J41" s="35">
        <v>0</v>
      </c>
      <c r="K41" s="35"/>
      <c r="L41" s="35">
        <v>0.51527254599960004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0.44014346132729915</v>
      </c>
      <c r="S41" s="35">
        <v>0</v>
      </c>
      <c r="T41" s="35">
        <v>0</v>
      </c>
      <c r="U41" s="35">
        <v>0</v>
      </c>
      <c r="V41" s="35">
        <v>0.30770949233310002</v>
      </c>
      <c r="W41" s="35">
        <v>0</v>
      </c>
      <c r="X41" s="35">
        <v>0</v>
      </c>
      <c r="Y41" s="35">
        <v>0</v>
      </c>
      <c r="Z41" s="35">
        <v>0</v>
      </c>
      <c r="AA41" s="35">
        <v>0</v>
      </c>
      <c r="AB41" s="35">
        <v>20.76238862029134</v>
      </c>
      <c r="AC41" s="35">
        <v>3.1465848613646008</v>
      </c>
      <c r="AD41" s="35">
        <v>0</v>
      </c>
      <c r="AE41" s="35">
        <v>0</v>
      </c>
      <c r="AF41" s="35">
        <v>23.928346235949437</v>
      </c>
      <c r="AG41" s="35">
        <v>0</v>
      </c>
      <c r="AH41" s="35">
        <v>0</v>
      </c>
      <c r="AI41" s="35">
        <v>0</v>
      </c>
      <c r="AJ41" s="35">
        <v>0</v>
      </c>
      <c r="AK41" s="35">
        <v>0</v>
      </c>
      <c r="AL41" s="35">
        <v>25.727493692300854</v>
      </c>
      <c r="AM41" s="35">
        <v>3.1910315551649</v>
      </c>
      <c r="AN41" s="35">
        <v>0</v>
      </c>
      <c r="AO41" s="35">
        <v>0</v>
      </c>
      <c r="AP41" s="35">
        <v>15.831042776086303</v>
      </c>
      <c r="AQ41" s="35">
        <v>0</v>
      </c>
      <c r="AR41" s="35">
        <v>0</v>
      </c>
      <c r="AS41" s="35">
        <v>0</v>
      </c>
      <c r="AT41" s="35">
        <v>0</v>
      </c>
      <c r="AU41" s="35">
        <v>0</v>
      </c>
      <c r="AV41" s="35">
        <v>3.0567689787746062</v>
      </c>
      <c r="AW41" s="35">
        <v>0.5336287299664999</v>
      </c>
      <c r="AX41" s="35">
        <v>0</v>
      </c>
      <c r="AY41" s="35">
        <v>0</v>
      </c>
      <c r="AZ41" s="35">
        <v>1.1273524727989996</v>
      </c>
      <c r="BA41" s="35">
        <v>0</v>
      </c>
      <c r="BB41" s="35">
        <v>0</v>
      </c>
      <c r="BC41" s="35">
        <v>0</v>
      </c>
      <c r="BD41" s="35">
        <v>0</v>
      </c>
      <c r="BE41" s="35">
        <v>0</v>
      </c>
      <c r="BF41" s="35">
        <v>1.6036832414180007</v>
      </c>
      <c r="BG41" s="35">
        <v>0.65596116666649995</v>
      </c>
      <c r="BH41" s="35">
        <v>5.4211666666600003E-2</v>
      </c>
      <c r="BI41" s="35">
        <v>0</v>
      </c>
      <c r="BJ41" s="35">
        <v>0.52614024586610009</v>
      </c>
      <c r="BK41" s="36">
        <f t="shared" si="11"/>
        <v>102.50627078926833</v>
      </c>
      <c r="BM41" s="37"/>
      <c r="BO41" s="37"/>
    </row>
    <row r="42" spans="1:67" x14ac:dyDescent="0.2">
      <c r="A42" s="16"/>
      <c r="B42" s="29" t="s">
        <v>128</v>
      </c>
      <c r="C42" s="35">
        <v>0</v>
      </c>
      <c r="D42" s="35">
        <v>0.62059701509999998</v>
      </c>
      <c r="E42" s="35">
        <v>0</v>
      </c>
      <c r="F42" s="35">
        <v>0</v>
      </c>
      <c r="G42" s="35">
        <v>0</v>
      </c>
      <c r="H42" s="35">
        <v>2.8864777259131977</v>
      </c>
      <c r="I42" s="35">
        <v>5.8725738566499992E-2</v>
      </c>
      <c r="J42" s="35">
        <v>0</v>
      </c>
      <c r="K42" s="35"/>
      <c r="L42" s="35">
        <v>1.4106197374327998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2.0078960130797001</v>
      </c>
      <c r="S42" s="35">
        <v>5.1346516066499995E-2</v>
      </c>
      <c r="T42" s="35">
        <v>0</v>
      </c>
      <c r="U42" s="35">
        <v>0</v>
      </c>
      <c r="V42" s="35">
        <v>0.45367496136629992</v>
      </c>
      <c r="W42" s="35">
        <v>0</v>
      </c>
      <c r="X42" s="35">
        <v>0</v>
      </c>
      <c r="Y42" s="35">
        <v>0</v>
      </c>
      <c r="Z42" s="35">
        <v>0</v>
      </c>
      <c r="AA42" s="35">
        <v>0</v>
      </c>
      <c r="AB42" s="35">
        <v>47.455476900345474</v>
      </c>
      <c r="AC42" s="35">
        <v>5.3354687888641994</v>
      </c>
      <c r="AD42" s="35">
        <v>0</v>
      </c>
      <c r="AE42" s="35">
        <v>0</v>
      </c>
      <c r="AF42" s="35">
        <v>33.44168400767736</v>
      </c>
      <c r="AG42" s="35">
        <v>0</v>
      </c>
      <c r="AH42" s="35">
        <v>0</v>
      </c>
      <c r="AI42" s="35">
        <v>0</v>
      </c>
      <c r="AJ42" s="35">
        <v>0</v>
      </c>
      <c r="AK42" s="35">
        <v>0</v>
      </c>
      <c r="AL42" s="35">
        <v>53.672798461203726</v>
      </c>
      <c r="AM42" s="35">
        <v>1.7544123988647005</v>
      </c>
      <c r="AN42" s="35">
        <v>0</v>
      </c>
      <c r="AO42" s="35">
        <v>0</v>
      </c>
      <c r="AP42" s="35">
        <v>15.606968449852374</v>
      </c>
      <c r="AQ42" s="35">
        <v>0</v>
      </c>
      <c r="AR42" s="35">
        <v>0</v>
      </c>
      <c r="AS42" s="35">
        <v>0</v>
      </c>
      <c r="AT42" s="35">
        <v>0</v>
      </c>
      <c r="AU42" s="35">
        <v>0</v>
      </c>
      <c r="AV42" s="35">
        <v>10.844269022929964</v>
      </c>
      <c r="AW42" s="35">
        <v>0.99717933796559999</v>
      </c>
      <c r="AX42" s="35">
        <v>0</v>
      </c>
      <c r="AY42" s="35">
        <v>0</v>
      </c>
      <c r="AZ42" s="35">
        <v>5.3050309988301985</v>
      </c>
      <c r="BA42" s="35">
        <v>0</v>
      </c>
      <c r="BB42" s="35">
        <v>0</v>
      </c>
      <c r="BC42" s="35">
        <v>0</v>
      </c>
      <c r="BD42" s="35">
        <v>0</v>
      </c>
      <c r="BE42" s="35">
        <v>0</v>
      </c>
      <c r="BF42" s="35">
        <v>5.1146446938871026</v>
      </c>
      <c r="BG42" s="35">
        <v>0.2917376104662</v>
      </c>
      <c r="BH42" s="35">
        <v>0</v>
      </c>
      <c r="BI42" s="35">
        <v>0</v>
      </c>
      <c r="BJ42" s="35">
        <v>1.9573922711987</v>
      </c>
      <c r="BK42" s="36">
        <f>SUM(C42:BJ42)</f>
        <v>189.2664006496106</v>
      </c>
      <c r="BM42" s="37"/>
      <c r="BO42" s="37"/>
    </row>
    <row r="43" spans="1:67" x14ac:dyDescent="0.2">
      <c r="A43" s="16"/>
      <c r="B43" s="29" t="s">
        <v>109</v>
      </c>
      <c r="C43" s="35">
        <v>0</v>
      </c>
      <c r="D43" s="35">
        <v>1.5943870460666001</v>
      </c>
      <c r="E43" s="35">
        <v>0</v>
      </c>
      <c r="F43" s="35">
        <v>0</v>
      </c>
      <c r="G43" s="35">
        <v>0</v>
      </c>
      <c r="H43" s="35">
        <v>4.6520439509435052</v>
      </c>
      <c r="I43" s="35">
        <v>64.434749925133005</v>
      </c>
      <c r="J43" s="35">
        <v>0</v>
      </c>
      <c r="K43" s="35"/>
      <c r="L43" s="35">
        <v>1.8589656898657001</v>
      </c>
      <c r="M43" s="35">
        <v>0</v>
      </c>
      <c r="N43" s="35">
        <v>0</v>
      </c>
      <c r="O43" s="35">
        <v>0</v>
      </c>
      <c r="P43" s="35">
        <v>0</v>
      </c>
      <c r="Q43" s="35">
        <v>0</v>
      </c>
      <c r="R43" s="35">
        <v>2.7402529659437964</v>
      </c>
      <c r="S43" s="35">
        <v>7.0328275076330984</v>
      </c>
      <c r="T43" s="35">
        <v>0</v>
      </c>
      <c r="U43" s="35">
        <v>0</v>
      </c>
      <c r="V43" s="35">
        <v>0.53127607643280006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20.564063340332552</v>
      </c>
      <c r="AC43" s="35">
        <v>2.5986345371655992</v>
      </c>
      <c r="AD43" s="35">
        <v>0.21169332480000003</v>
      </c>
      <c r="AE43" s="35">
        <v>0</v>
      </c>
      <c r="AF43" s="35">
        <v>13.921672530230101</v>
      </c>
      <c r="AG43" s="35">
        <v>0</v>
      </c>
      <c r="AH43" s="35">
        <v>0</v>
      </c>
      <c r="AI43" s="35">
        <v>0</v>
      </c>
      <c r="AJ43" s="35">
        <v>0</v>
      </c>
      <c r="AK43" s="35">
        <v>0</v>
      </c>
      <c r="AL43" s="35">
        <v>17.690632949546735</v>
      </c>
      <c r="AM43" s="35">
        <v>2.3148808634995</v>
      </c>
      <c r="AN43" s="35">
        <v>5.8363086799999998E-2</v>
      </c>
      <c r="AO43" s="35">
        <v>0</v>
      </c>
      <c r="AP43" s="35">
        <v>2.6496563890981006</v>
      </c>
      <c r="AQ43" s="35">
        <v>0</v>
      </c>
      <c r="AR43" s="35">
        <v>0</v>
      </c>
      <c r="AS43" s="35">
        <v>0</v>
      </c>
      <c r="AT43" s="35">
        <v>0</v>
      </c>
      <c r="AU43" s="35">
        <v>0</v>
      </c>
      <c r="AV43" s="35">
        <v>22.08930474693673</v>
      </c>
      <c r="AW43" s="35">
        <v>63.800655072265705</v>
      </c>
      <c r="AX43" s="35">
        <v>0</v>
      </c>
      <c r="AY43" s="35">
        <v>0</v>
      </c>
      <c r="AZ43" s="35">
        <v>5.8708324199976021</v>
      </c>
      <c r="BA43" s="35">
        <v>0</v>
      </c>
      <c r="BB43" s="35">
        <v>0</v>
      </c>
      <c r="BC43" s="35">
        <v>0</v>
      </c>
      <c r="BD43" s="35">
        <v>0</v>
      </c>
      <c r="BE43" s="35">
        <v>0</v>
      </c>
      <c r="BF43" s="35">
        <v>7.1084804734357263</v>
      </c>
      <c r="BG43" s="35">
        <v>8.5644647466599999E-2</v>
      </c>
      <c r="BH43" s="35">
        <v>0</v>
      </c>
      <c r="BI43" s="35">
        <v>0</v>
      </c>
      <c r="BJ43" s="35">
        <v>0.79147533159960004</v>
      </c>
      <c r="BK43" s="36">
        <f>SUM(C43:BJ43)</f>
        <v>242.60049287519305</v>
      </c>
      <c r="BM43" s="37"/>
      <c r="BO43" s="37"/>
    </row>
    <row r="44" spans="1:67" x14ac:dyDescent="0.2">
      <c r="A44" s="16"/>
      <c r="B44" s="29" t="s">
        <v>110</v>
      </c>
      <c r="C44" s="35">
        <v>0</v>
      </c>
      <c r="D44" s="35">
        <v>0.78794507296659999</v>
      </c>
      <c r="E44" s="35">
        <v>0</v>
      </c>
      <c r="F44" s="35">
        <v>0</v>
      </c>
      <c r="G44" s="35">
        <v>0</v>
      </c>
      <c r="H44" s="35">
        <v>4.7421047634099986</v>
      </c>
      <c r="I44" s="35">
        <v>6.7853172899699998E-2</v>
      </c>
      <c r="J44" s="35">
        <v>0</v>
      </c>
      <c r="K44" s="35"/>
      <c r="L44" s="35">
        <v>1.5952288660989</v>
      </c>
      <c r="M44" s="35">
        <v>0</v>
      </c>
      <c r="N44" s="35">
        <v>0</v>
      </c>
      <c r="O44" s="35">
        <v>0</v>
      </c>
      <c r="P44" s="35">
        <v>0</v>
      </c>
      <c r="Q44" s="35">
        <v>0</v>
      </c>
      <c r="R44" s="35">
        <v>2.7365183025788009</v>
      </c>
      <c r="S44" s="35">
        <v>0</v>
      </c>
      <c r="T44" s="35">
        <v>0</v>
      </c>
      <c r="U44" s="35">
        <v>0</v>
      </c>
      <c r="V44" s="35">
        <v>0.26821119683290001</v>
      </c>
      <c r="W44" s="35">
        <v>0</v>
      </c>
      <c r="X44" s="35">
        <v>0</v>
      </c>
      <c r="Y44" s="35">
        <v>0</v>
      </c>
      <c r="Z44" s="35">
        <v>0</v>
      </c>
      <c r="AA44" s="35">
        <v>0</v>
      </c>
      <c r="AB44" s="35">
        <v>6.3608015013955947</v>
      </c>
      <c r="AC44" s="35">
        <v>0.3026517219664</v>
      </c>
      <c r="AD44" s="35">
        <v>0</v>
      </c>
      <c r="AE44" s="35">
        <v>0</v>
      </c>
      <c r="AF44" s="35">
        <v>1.3812278272991998</v>
      </c>
      <c r="AG44" s="35">
        <v>0</v>
      </c>
      <c r="AH44" s="35">
        <v>0</v>
      </c>
      <c r="AI44" s="35">
        <v>0</v>
      </c>
      <c r="AJ44" s="35">
        <v>0</v>
      </c>
      <c r="AK44" s="35">
        <v>0</v>
      </c>
      <c r="AL44" s="35">
        <v>4.6317298680261043</v>
      </c>
      <c r="AM44" s="35">
        <v>5.9835243799900004E-2</v>
      </c>
      <c r="AN44" s="35">
        <v>0</v>
      </c>
      <c r="AO44" s="35">
        <v>0</v>
      </c>
      <c r="AP44" s="35">
        <v>0.63790412049950007</v>
      </c>
      <c r="AQ44" s="35">
        <v>0</v>
      </c>
      <c r="AR44" s="35">
        <v>0</v>
      </c>
      <c r="AS44" s="35">
        <v>0</v>
      </c>
      <c r="AT44" s="35">
        <v>0</v>
      </c>
      <c r="AU44" s="35">
        <v>0</v>
      </c>
      <c r="AV44" s="35">
        <v>10.559545931599713</v>
      </c>
      <c r="AW44" s="35">
        <v>1.1735501235661998</v>
      </c>
      <c r="AX44" s="35">
        <v>0</v>
      </c>
      <c r="AY44" s="35">
        <v>0</v>
      </c>
      <c r="AZ44" s="35">
        <v>6.2228883698322992</v>
      </c>
      <c r="BA44" s="35">
        <v>0</v>
      </c>
      <c r="BB44" s="35">
        <v>0</v>
      </c>
      <c r="BC44" s="35">
        <v>0</v>
      </c>
      <c r="BD44" s="35">
        <v>0</v>
      </c>
      <c r="BE44" s="35">
        <v>0</v>
      </c>
      <c r="BF44" s="35">
        <v>2.8610650645802962</v>
      </c>
      <c r="BG44" s="35">
        <v>0</v>
      </c>
      <c r="BH44" s="35">
        <v>0</v>
      </c>
      <c r="BI44" s="35">
        <v>0</v>
      </c>
      <c r="BJ44" s="35">
        <v>0.10448865869990001</v>
      </c>
      <c r="BK44" s="36">
        <f>SUM(C44:BJ44)</f>
        <v>44.493549806051995</v>
      </c>
      <c r="BM44" s="37"/>
      <c r="BO44" s="37"/>
    </row>
    <row r="45" spans="1:67" x14ac:dyDescent="0.2">
      <c r="A45" s="16"/>
      <c r="B45" s="29" t="s">
        <v>118</v>
      </c>
      <c r="C45" s="45">
        <v>0</v>
      </c>
      <c r="D45" s="45">
        <v>0.50523952100000002</v>
      </c>
      <c r="E45" s="45">
        <v>0</v>
      </c>
      <c r="F45" s="45">
        <v>0</v>
      </c>
      <c r="G45" s="45">
        <v>0</v>
      </c>
      <c r="H45" s="45">
        <v>2.2886541030152001</v>
      </c>
      <c r="I45" s="45">
        <v>2.13782459332E-2</v>
      </c>
      <c r="J45" s="45">
        <v>0</v>
      </c>
      <c r="K45" s="45"/>
      <c r="L45" s="45">
        <v>0.65599086449940003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1.8735855234802992</v>
      </c>
      <c r="S45" s="45">
        <v>0.1228304016666</v>
      </c>
      <c r="T45" s="45">
        <v>0</v>
      </c>
      <c r="U45" s="45">
        <v>0</v>
      </c>
      <c r="V45" s="45">
        <v>0.85115264993270023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23.508609965235607</v>
      </c>
      <c r="AC45" s="45">
        <v>1.9904477657998003</v>
      </c>
      <c r="AD45" s="45">
        <v>0</v>
      </c>
      <c r="AE45" s="45">
        <v>0</v>
      </c>
      <c r="AF45" s="45">
        <v>15.052394147263518</v>
      </c>
      <c r="AG45" s="45">
        <v>0</v>
      </c>
      <c r="AH45" s="45">
        <v>0</v>
      </c>
      <c r="AI45" s="45">
        <v>0</v>
      </c>
      <c r="AJ45" s="45">
        <v>0</v>
      </c>
      <c r="AK45" s="45">
        <v>0</v>
      </c>
      <c r="AL45" s="45">
        <v>32.998452450437277</v>
      </c>
      <c r="AM45" s="45">
        <v>1.5439373203327997</v>
      </c>
      <c r="AN45" s="45">
        <v>0</v>
      </c>
      <c r="AO45" s="45">
        <v>0</v>
      </c>
      <c r="AP45" s="45">
        <v>13.009125570028228</v>
      </c>
      <c r="AQ45" s="45">
        <v>0</v>
      </c>
      <c r="AR45" s="45">
        <v>0</v>
      </c>
      <c r="AS45" s="45">
        <v>0</v>
      </c>
      <c r="AT45" s="45">
        <v>0</v>
      </c>
      <c r="AU45" s="45">
        <v>0</v>
      </c>
      <c r="AV45" s="45">
        <v>9.5361006697705744</v>
      </c>
      <c r="AW45" s="45">
        <v>0.2396932831329</v>
      </c>
      <c r="AX45" s="45">
        <v>0</v>
      </c>
      <c r="AY45" s="45">
        <v>0</v>
      </c>
      <c r="AZ45" s="45">
        <v>3.8331709374646996</v>
      </c>
      <c r="BA45" s="45">
        <v>0</v>
      </c>
      <c r="BB45" s="45">
        <v>0</v>
      </c>
      <c r="BC45" s="45">
        <v>0</v>
      </c>
      <c r="BD45" s="45">
        <v>0</v>
      </c>
      <c r="BE45" s="45">
        <v>0</v>
      </c>
      <c r="BF45" s="45">
        <v>7.2061545348390839</v>
      </c>
      <c r="BG45" s="45">
        <v>0.23533163323279996</v>
      </c>
      <c r="BH45" s="45">
        <v>0</v>
      </c>
      <c r="BI45" s="45">
        <v>0</v>
      </c>
      <c r="BJ45" s="45">
        <v>1.5643392736325996</v>
      </c>
      <c r="BK45" s="36">
        <f>SUM(C45:BJ45)</f>
        <v>117.03658886069729</v>
      </c>
      <c r="BM45" s="37"/>
      <c r="BO45" s="37"/>
    </row>
    <row r="46" spans="1:67" x14ac:dyDescent="0.2">
      <c r="A46" s="16"/>
      <c r="B46" s="21" t="s">
        <v>86</v>
      </c>
      <c r="C46" s="31">
        <f>SUM(C35:C45)</f>
        <v>0</v>
      </c>
      <c r="D46" s="31">
        <f t="shared" ref="D46:BK46" si="13">SUM(D35:D45)</f>
        <v>7.9731453315663003</v>
      </c>
      <c r="E46" s="31">
        <f t="shared" si="13"/>
        <v>0</v>
      </c>
      <c r="F46" s="31">
        <f t="shared" si="13"/>
        <v>0</v>
      </c>
      <c r="G46" s="31">
        <f t="shared" si="13"/>
        <v>0</v>
      </c>
      <c r="H46" s="31">
        <f t="shared" si="13"/>
        <v>32.044300770130413</v>
      </c>
      <c r="I46" s="31">
        <f t="shared" si="13"/>
        <v>69.036682131897919</v>
      </c>
      <c r="J46" s="31">
        <f t="shared" si="13"/>
        <v>0</v>
      </c>
      <c r="K46" s="31">
        <f t="shared" si="13"/>
        <v>0</v>
      </c>
      <c r="L46" s="31">
        <f t="shared" si="13"/>
        <v>17.299207430058303</v>
      </c>
      <c r="M46" s="31">
        <f t="shared" si="13"/>
        <v>0</v>
      </c>
      <c r="N46" s="31">
        <f t="shared" si="13"/>
        <v>0</v>
      </c>
      <c r="O46" s="31">
        <f t="shared" si="13"/>
        <v>0</v>
      </c>
      <c r="P46" s="31">
        <f t="shared" si="13"/>
        <v>0</v>
      </c>
      <c r="Q46" s="31">
        <f t="shared" si="13"/>
        <v>0</v>
      </c>
      <c r="R46" s="31">
        <f t="shared" si="13"/>
        <v>19.827240537126553</v>
      </c>
      <c r="S46" s="31">
        <f t="shared" si="13"/>
        <v>12.778247806732299</v>
      </c>
      <c r="T46" s="31">
        <f t="shared" si="13"/>
        <v>0</v>
      </c>
      <c r="U46" s="31">
        <f t="shared" si="13"/>
        <v>0</v>
      </c>
      <c r="V46" s="31">
        <f t="shared" si="13"/>
        <v>5.5657439578507155</v>
      </c>
      <c r="W46" s="31">
        <f t="shared" si="13"/>
        <v>0</v>
      </c>
      <c r="X46" s="31">
        <f t="shared" si="13"/>
        <v>2.9260306649999995E-4</v>
      </c>
      <c r="Y46" s="31">
        <f t="shared" si="13"/>
        <v>0</v>
      </c>
      <c r="Z46" s="31">
        <f t="shared" si="13"/>
        <v>0</v>
      </c>
      <c r="AA46" s="31">
        <f t="shared" si="13"/>
        <v>0</v>
      </c>
      <c r="AB46" s="31">
        <f t="shared" si="13"/>
        <v>317.99960485010445</v>
      </c>
      <c r="AC46" s="31">
        <f t="shared" si="13"/>
        <v>34.895484364986793</v>
      </c>
      <c r="AD46" s="31">
        <f t="shared" si="13"/>
        <v>3.1346032631998999</v>
      </c>
      <c r="AE46" s="31">
        <f t="shared" si="13"/>
        <v>0</v>
      </c>
      <c r="AF46" s="31">
        <f t="shared" si="13"/>
        <v>231.38363274992386</v>
      </c>
      <c r="AG46" s="31">
        <f t="shared" si="13"/>
        <v>0</v>
      </c>
      <c r="AH46" s="31">
        <f t="shared" si="13"/>
        <v>0</v>
      </c>
      <c r="AI46" s="31">
        <f t="shared" si="13"/>
        <v>0</v>
      </c>
      <c r="AJ46" s="31">
        <f t="shared" si="13"/>
        <v>0</v>
      </c>
      <c r="AK46" s="31">
        <f t="shared" si="13"/>
        <v>0</v>
      </c>
      <c r="AL46" s="31">
        <f t="shared" si="13"/>
        <v>348.17115977754867</v>
      </c>
      <c r="AM46" s="31">
        <f t="shared" si="13"/>
        <v>19.061491477024497</v>
      </c>
      <c r="AN46" s="31">
        <f t="shared" si="13"/>
        <v>0.41702093560000003</v>
      </c>
      <c r="AO46" s="31">
        <f t="shared" si="13"/>
        <v>0</v>
      </c>
      <c r="AP46" s="31">
        <f t="shared" si="13"/>
        <v>125.69237236438531</v>
      </c>
      <c r="AQ46" s="31">
        <f t="shared" si="13"/>
        <v>0</v>
      </c>
      <c r="AR46" s="31">
        <f t="shared" si="13"/>
        <v>0</v>
      </c>
      <c r="AS46" s="31">
        <f t="shared" si="13"/>
        <v>0</v>
      </c>
      <c r="AT46" s="31">
        <f t="shared" si="13"/>
        <v>0</v>
      </c>
      <c r="AU46" s="31">
        <f t="shared" si="13"/>
        <v>0</v>
      </c>
      <c r="AV46" s="31">
        <f t="shared" si="13"/>
        <v>245.14623691761059</v>
      </c>
      <c r="AW46" s="31">
        <f t="shared" si="13"/>
        <v>85.701168863655397</v>
      </c>
      <c r="AX46" s="31">
        <f t="shared" si="13"/>
        <v>0</v>
      </c>
      <c r="AY46" s="31">
        <f t="shared" si="13"/>
        <v>0</v>
      </c>
      <c r="AZ46" s="31">
        <f t="shared" si="13"/>
        <v>125.00537952678668</v>
      </c>
      <c r="BA46" s="31">
        <f t="shared" si="13"/>
        <v>0</v>
      </c>
      <c r="BB46" s="31">
        <f t="shared" si="13"/>
        <v>0</v>
      </c>
      <c r="BC46" s="31">
        <f t="shared" si="13"/>
        <v>0</v>
      </c>
      <c r="BD46" s="31">
        <f t="shared" si="13"/>
        <v>0</v>
      </c>
      <c r="BE46" s="31">
        <f t="shared" si="13"/>
        <v>0</v>
      </c>
      <c r="BF46" s="31">
        <f t="shared" si="13"/>
        <v>72.963223935811499</v>
      </c>
      <c r="BG46" s="31">
        <f t="shared" si="13"/>
        <v>5.049415817597299</v>
      </c>
      <c r="BH46" s="31">
        <f t="shared" si="13"/>
        <v>5.4211666666600003E-2</v>
      </c>
      <c r="BI46" s="31">
        <f t="shared" si="13"/>
        <v>0</v>
      </c>
      <c r="BJ46" s="31">
        <f t="shared" si="13"/>
        <v>17.614194771589204</v>
      </c>
      <c r="BK46" s="33">
        <f t="shared" si="13"/>
        <v>1796.8140618509199</v>
      </c>
    </row>
    <row r="47" spans="1:67" x14ac:dyDescent="0.2">
      <c r="A47" s="16"/>
      <c r="B47" s="22" t="s">
        <v>84</v>
      </c>
      <c r="C47" s="31">
        <f>C33+C46</f>
        <v>0</v>
      </c>
      <c r="D47" s="31">
        <f t="shared" ref="D47:BJ47" si="14">D33+D46</f>
        <v>8.7474009773996002</v>
      </c>
      <c r="E47" s="31">
        <f t="shared" si="14"/>
        <v>0</v>
      </c>
      <c r="F47" s="31">
        <f t="shared" si="14"/>
        <v>0</v>
      </c>
      <c r="G47" s="31">
        <f t="shared" si="14"/>
        <v>0</v>
      </c>
      <c r="H47" s="31">
        <f t="shared" si="14"/>
        <v>46.979683622753548</v>
      </c>
      <c r="I47" s="31">
        <f t="shared" si="14"/>
        <v>69.564392157963013</v>
      </c>
      <c r="J47" s="31">
        <f t="shared" si="14"/>
        <v>0</v>
      </c>
      <c r="K47" s="31">
        <f t="shared" si="14"/>
        <v>0</v>
      </c>
      <c r="L47" s="31">
        <f t="shared" si="14"/>
        <v>19.357469856623101</v>
      </c>
      <c r="M47" s="31">
        <f t="shared" si="14"/>
        <v>0</v>
      </c>
      <c r="N47" s="31">
        <f t="shared" si="14"/>
        <v>0</v>
      </c>
      <c r="O47" s="31">
        <f t="shared" si="14"/>
        <v>0</v>
      </c>
      <c r="P47" s="31">
        <f t="shared" si="14"/>
        <v>0</v>
      </c>
      <c r="Q47" s="31">
        <f t="shared" si="14"/>
        <v>0</v>
      </c>
      <c r="R47" s="31">
        <f t="shared" si="14"/>
        <v>30.639476600541229</v>
      </c>
      <c r="S47" s="31">
        <f t="shared" si="14"/>
        <v>13.363400067064699</v>
      </c>
      <c r="T47" s="31">
        <f t="shared" si="14"/>
        <v>0</v>
      </c>
      <c r="U47" s="31">
        <f t="shared" si="14"/>
        <v>0</v>
      </c>
      <c r="V47" s="31">
        <f t="shared" si="14"/>
        <v>6.2063364655830151</v>
      </c>
      <c r="W47" s="31">
        <f t="shared" si="14"/>
        <v>0</v>
      </c>
      <c r="X47" s="31">
        <f t="shared" si="14"/>
        <v>2.9260306649999995E-4</v>
      </c>
      <c r="Y47" s="31">
        <f t="shared" si="14"/>
        <v>0</v>
      </c>
      <c r="Z47" s="31">
        <f t="shared" si="14"/>
        <v>0</v>
      </c>
      <c r="AA47" s="31">
        <f t="shared" si="14"/>
        <v>0</v>
      </c>
      <c r="AB47" s="31">
        <f t="shared" si="14"/>
        <v>390.04587224582923</v>
      </c>
      <c r="AC47" s="31">
        <f t="shared" si="14"/>
        <v>37.493076035748096</v>
      </c>
      <c r="AD47" s="31">
        <f t="shared" si="14"/>
        <v>3.1346032631998999</v>
      </c>
      <c r="AE47" s="31">
        <f t="shared" si="14"/>
        <v>0</v>
      </c>
      <c r="AF47" s="31">
        <f t="shared" si="14"/>
        <v>248.89895068984418</v>
      </c>
      <c r="AG47" s="31">
        <f t="shared" si="14"/>
        <v>0</v>
      </c>
      <c r="AH47" s="31">
        <f t="shared" si="14"/>
        <v>0</v>
      </c>
      <c r="AI47" s="31">
        <f t="shared" si="14"/>
        <v>0</v>
      </c>
      <c r="AJ47" s="31">
        <f t="shared" si="14"/>
        <v>0</v>
      </c>
      <c r="AK47" s="31">
        <f t="shared" si="14"/>
        <v>0</v>
      </c>
      <c r="AL47" s="31">
        <f t="shared" si="14"/>
        <v>416.0969531499689</v>
      </c>
      <c r="AM47" s="31">
        <f t="shared" si="14"/>
        <v>20.737415460220596</v>
      </c>
      <c r="AN47" s="31">
        <f t="shared" si="14"/>
        <v>0.41702093560000003</v>
      </c>
      <c r="AO47" s="31">
        <f t="shared" si="14"/>
        <v>0</v>
      </c>
      <c r="AP47" s="31">
        <f t="shared" si="14"/>
        <v>135.39245132737631</v>
      </c>
      <c r="AQ47" s="31">
        <f t="shared" si="14"/>
        <v>0</v>
      </c>
      <c r="AR47" s="31">
        <f t="shared" si="14"/>
        <v>0</v>
      </c>
      <c r="AS47" s="31">
        <f t="shared" si="14"/>
        <v>0</v>
      </c>
      <c r="AT47" s="31">
        <f t="shared" si="14"/>
        <v>0</v>
      </c>
      <c r="AU47" s="31">
        <f t="shared" si="14"/>
        <v>0</v>
      </c>
      <c r="AV47" s="31">
        <f t="shared" si="14"/>
        <v>444.7035625045387</v>
      </c>
      <c r="AW47" s="31">
        <f t="shared" si="14"/>
        <v>101.40953738786568</v>
      </c>
      <c r="AX47" s="31">
        <f t="shared" si="14"/>
        <v>0</v>
      </c>
      <c r="AY47" s="31">
        <f t="shared" si="14"/>
        <v>0</v>
      </c>
      <c r="AZ47" s="31">
        <f t="shared" si="14"/>
        <v>161.1635929817366</v>
      </c>
      <c r="BA47" s="31">
        <f t="shared" si="14"/>
        <v>0</v>
      </c>
      <c r="BB47" s="31">
        <f t="shared" si="14"/>
        <v>0</v>
      </c>
      <c r="BC47" s="31">
        <f t="shared" si="14"/>
        <v>0</v>
      </c>
      <c r="BD47" s="31">
        <f t="shared" si="14"/>
        <v>0</v>
      </c>
      <c r="BE47" s="31">
        <f t="shared" si="14"/>
        <v>0</v>
      </c>
      <c r="BF47" s="31">
        <f t="shared" si="14"/>
        <v>115.3491220457403</v>
      </c>
      <c r="BG47" s="31">
        <f t="shared" si="14"/>
        <v>7.0395357030262993</v>
      </c>
      <c r="BH47" s="31">
        <f t="shared" si="14"/>
        <v>5.4211666666600003E-2</v>
      </c>
      <c r="BI47" s="31">
        <f t="shared" si="14"/>
        <v>0</v>
      </c>
      <c r="BJ47" s="31">
        <f t="shared" si="14"/>
        <v>21.083101383486206</v>
      </c>
      <c r="BK47" s="33">
        <f>BK46+BK33</f>
        <v>2297.8774591318424</v>
      </c>
    </row>
    <row r="48" spans="1:67" ht="3" customHeight="1" x14ac:dyDescent="0.2">
      <c r="A48" s="16"/>
      <c r="B48" s="20"/>
      <c r="C48" s="74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  <c r="AX48" s="75"/>
      <c r="AY48" s="75"/>
      <c r="AZ48" s="75"/>
      <c r="BA48" s="75"/>
      <c r="BB48" s="75"/>
      <c r="BC48" s="75"/>
      <c r="BD48" s="75"/>
      <c r="BE48" s="75"/>
      <c r="BF48" s="75"/>
      <c r="BG48" s="75"/>
      <c r="BH48" s="75"/>
      <c r="BI48" s="75"/>
      <c r="BJ48" s="75"/>
      <c r="BK48" s="76"/>
    </row>
    <row r="49" spans="1:67" x14ac:dyDescent="0.2">
      <c r="A49" s="16" t="s">
        <v>16</v>
      </c>
      <c r="B49" s="19" t="s">
        <v>8</v>
      </c>
      <c r="C49" s="74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6"/>
    </row>
    <row r="50" spans="1:67" x14ac:dyDescent="0.2">
      <c r="A50" s="16" t="s">
        <v>76</v>
      </c>
      <c r="B50" s="20" t="s">
        <v>17</v>
      </c>
      <c r="C50" s="74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6"/>
    </row>
    <row r="51" spans="1:67" x14ac:dyDescent="0.2">
      <c r="A51" s="16"/>
      <c r="B51" s="21" t="s">
        <v>116</v>
      </c>
      <c r="C51" s="31">
        <v>0</v>
      </c>
      <c r="D51" s="31">
        <v>0.7050525510333</v>
      </c>
      <c r="E51" s="31">
        <v>0</v>
      </c>
      <c r="F51" s="31">
        <v>0</v>
      </c>
      <c r="G51" s="31">
        <v>0</v>
      </c>
      <c r="H51" s="31">
        <v>0.20657982419910001</v>
      </c>
      <c r="I51" s="31">
        <v>5.8857950000000005E-4</v>
      </c>
      <c r="J51" s="31">
        <v>0</v>
      </c>
      <c r="K51" s="31"/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4.6405617232300002E-2</v>
      </c>
      <c r="S51" s="31">
        <v>0</v>
      </c>
      <c r="T51" s="31">
        <v>0</v>
      </c>
      <c r="U51" s="31">
        <v>0</v>
      </c>
      <c r="V51" s="31">
        <v>4.5298146866599998E-2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0.83182063579529986</v>
      </c>
      <c r="AC51" s="31">
        <v>0.10665503753320001</v>
      </c>
      <c r="AD51" s="31">
        <v>0</v>
      </c>
      <c r="AE51" s="31">
        <v>0</v>
      </c>
      <c r="AF51" s="31">
        <v>1.0943299848994001</v>
      </c>
      <c r="AG51" s="31">
        <v>0</v>
      </c>
      <c r="AH51" s="31">
        <v>0</v>
      </c>
      <c r="AI51" s="31">
        <v>0</v>
      </c>
      <c r="AJ51" s="31">
        <v>0</v>
      </c>
      <c r="AK51" s="31">
        <v>0</v>
      </c>
      <c r="AL51" s="31">
        <v>0.98482613655959972</v>
      </c>
      <c r="AM51" s="31">
        <v>5.04855719333E-2</v>
      </c>
      <c r="AN51" s="31">
        <v>0</v>
      </c>
      <c r="AO51" s="31">
        <v>0</v>
      </c>
      <c r="AP51" s="31">
        <v>0.83723743716590004</v>
      </c>
      <c r="AQ51" s="31">
        <v>0</v>
      </c>
      <c r="AR51" s="31">
        <v>0</v>
      </c>
      <c r="AS51" s="31">
        <v>0</v>
      </c>
      <c r="AT51" s="31">
        <v>0</v>
      </c>
      <c r="AU51" s="31">
        <v>0</v>
      </c>
      <c r="AV51" s="31">
        <v>1.7526434695285997</v>
      </c>
      <c r="AW51" s="31">
        <v>0.72002521783289997</v>
      </c>
      <c r="AX51" s="31">
        <v>0</v>
      </c>
      <c r="AY51" s="31">
        <v>0</v>
      </c>
      <c r="AZ51" s="31">
        <v>2.7174735997325992</v>
      </c>
      <c r="BA51" s="31">
        <v>0</v>
      </c>
      <c r="BB51" s="31">
        <v>0</v>
      </c>
      <c r="BC51" s="31">
        <v>0</v>
      </c>
      <c r="BD51" s="31">
        <v>0</v>
      </c>
      <c r="BE51" s="31">
        <v>0</v>
      </c>
      <c r="BF51" s="31">
        <v>0.32872723256480013</v>
      </c>
      <c r="BG51" s="31">
        <v>0.33344131510000002</v>
      </c>
      <c r="BH51" s="31">
        <v>0</v>
      </c>
      <c r="BI51" s="31">
        <v>0</v>
      </c>
      <c r="BJ51" s="31">
        <v>0.61010238683310003</v>
      </c>
      <c r="BK51" s="34">
        <f>SUM(C51:BJ51)</f>
        <v>11.37169274431</v>
      </c>
    </row>
    <row r="52" spans="1:67" x14ac:dyDescent="0.2">
      <c r="A52" s="16"/>
      <c r="B52" s="21" t="s">
        <v>119</v>
      </c>
      <c r="C52" s="31">
        <v>0</v>
      </c>
      <c r="D52" s="31">
        <v>0.66170285216659996</v>
      </c>
      <c r="E52" s="31">
        <v>0</v>
      </c>
      <c r="F52" s="31">
        <v>0</v>
      </c>
      <c r="G52" s="31">
        <v>0</v>
      </c>
      <c r="H52" s="31">
        <v>1.5721589926565003</v>
      </c>
      <c r="I52" s="31">
        <v>0</v>
      </c>
      <c r="J52" s="31">
        <v>0</v>
      </c>
      <c r="K52" s="31"/>
      <c r="L52" s="31">
        <v>0.96987634659900013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1.5360865470553999</v>
      </c>
      <c r="S52" s="31">
        <v>0.10745618413329999</v>
      </c>
      <c r="T52" s="31">
        <v>0</v>
      </c>
      <c r="U52" s="31">
        <v>0</v>
      </c>
      <c r="V52" s="31">
        <v>0.46107265379949991</v>
      </c>
      <c r="W52" s="31">
        <v>0</v>
      </c>
      <c r="X52" s="31">
        <v>1.8131566660000001E-4</v>
      </c>
      <c r="Y52" s="31">
        <v>0</v>
      </c>
      <c r="Z52" s="31">
        <v>0</v>
      </c>
      <c r="AA52" s="31">
        <v>0</v>
      </c>
      <c r="AB52" s="31">
        <v>44.923214111496065</v>
      </c>
      <c r="AC52" s="31">
        <v>3.6444093842656984</v>
      </c>
      <c r="AD52" s="31">
        <v>0.15324992809999999</v>
      </c>
      <c r="AE52" s="31">
        <v>0</v>
      </c>
      <c r="AF52" s="31">
        <v>44.133061889847326</v>
      </c>
      <c r="AG52" s="31">
        <v>0</v>
      </c>
      <c r="AH52" s="31">
        <v>0</v>
      </c>
      <c r="AI52" s="31">
        <v>0</v>
      </c>
      <c r="AJ52" s="31">
        <v>0</v>
      </c>
      <c r="AK52" s="31">
        <v>0</v>
      </c>
      <c r="AL52" s="31">
        <v>52.506638004606565</v>
      </c>
      <c r="AM52" s="31">
        <v>4.2419350422655988</v>
      </c>
      <c r="AN52" s="31">
        <v>0</v>
      </c>
      <c r="AO52" s="31">
        <v>0</v>
      </c>
      <c r="AP52" s="31">
        <v>23.388361583151781</v>
      </c>
      <c r="AQ52" s="31">
        <v>0</v>
      </c>
      <c r="AR52" s="31">
        <v>0</v>
      </c>
      <c r="AS52" s="31">
        <v>0</v>
      </c>
      <c r="AT52" s="31">
        <v>0</v>
      </c>
      <c r="AU52" s="31">
        <v>0</v>
      </c>
      <c r="AV52" s="31">
        <v>14.631498361556407</v>
      </c>
      <c r="AW52" s="31">
        <v>2.3366456465328</v>
      </c>
      <c r="AX52" s="31">
        <v>0</v>
      </c>
      <c r="AY52" s="31">
        <v>0</v>
      </c>
      <c r="AZ52" s="31">
        <v>14.3029155553956</v>
      </c>
      <c r="BA52" s="31">
        <v>0</v>
      </c>
      <c r="BB52" s="31">
        <v>0</v>
      </c>
      <c r="BC52" s="31">
        <v>0</v>
      </c>
      <c r="BD52" s="31">
        <v>0</v>
      </c>
      <c r="BE52" s="31">
        <v>0</v>
      </c>
      <c r="BF52" s="31">
        <v>5.575436007677788</v>
      </c>
      <c r="BG52" s="31">
        <v>0.73490732949990001</v>
      </c>
      <c r="BH52" s="31">
        <v>0</v>
      </c>
      <c r="BI52" s="31">
        <v>0</v>
      </c>
      <c r="BJ52" s="31">
        <v>4.1460722024314984</v>
      </c>
      <c r="BK52" s="34">
        <f>SUM(C52:BJ52)</f>
        <v>220.02687993890387</v>
      </c>
    </row>
    <row r="53" spans="1:67" x14ac:dyDescent="0.2">
      <c r="A53" s="16"/>
      <c r="B53" s="22" t="s">
        <v>83</v>
      </c>
      <c r="C53" s="31">
        <f>SUM(C51:C52)</f>
        <v>0</v>
      </c>
      <c r="D53" s="31">
        <f t="shared" ref="D53:BK53" si="15">SUM(D51:D52)</f>
        <v>1.3667554031999001</v>
      </c>
      <c r="E53" s="31">
        <f t="shared" si="15"/>
        <v>0</v>
      </c>
      <c r="F53" s="31">
        <f t="shared" si="15"/>
        <v>0</v>
      </c>
      <c r="G53" s="31">
        <f t="shared" si="15"/>
        <v>0</v>
      </c>
      <c r="H53" s="31">
        <f t="shared" si="15"/>
        <v>1.7787388168556002</v>
      </c>
      <c r="I53" s="31">
        <f t="shared" si="15"/>
        <v>5.8857950000000005E-4</v>
      </c>
      <c r="J53" s="31">
        <f t="shared" si="15"/>
        <v>0</v>
      </c>
      <c r="K53" s="31">
        <f t="shared" si="15"/>
        <v>0</v>
      </c>
      <c r="L53" s="31">
        <f t="shared" si="15"/>
        <v>0.96987634659900013</v>
      </c>
      <c r="M53" s="31">
        <f t="shared" si="15"/>
        <v>0</v>
      </c>
      <c r="N53" s="31">
        <f t="shared" si="15"/>
        <v>0</v>
      </c>
      <c r="O53" s="31">
        <f t="shared" si="15"/>
        <v>0</v>
      </c>
      <c r="P53" s="31">
        <f t="shared" si="15"/>
        <v>0</v>
      </c>
      <c r="Q53" s="31">
        <f t="shared" si="15"/>
        <v>0</v>
      </c>
      <c r="R53" s="31">
        <f t="shared" si="15"/>
        <v>1.5824921642876999</v>
      </c>
      <c r="S53" s="31">
        <f t="shared" si="15"/>
        <v>0.10745618413329999</v>
      </c>
      <c r="T53" s="31">
        <f t="shared" si="15"/>
        <v>0</v>
      </c>
      <c r="U53" s="31">
        <f t="shared" si="15"/>
        <v>0</v>
      </c>
      <c r="V53" s="31">
        <f t="shared" si="15"/>
        <v>0.50637080066609985</v>
      </c>
      <c r="W53" s="31">
        <f t="shared" si="15"/>
        <v>0</v>
      </c>
      <c r="X53" s="31">
        <f t="shared" si="15"/>
        <v>1.8131566660000001E-4</v>
      </c>
      <c r="Y53" s="31">
        <f t="shared" si="15"/>
        <v>0</v>
      </c>
      <c r="Z53" s="31">
        <f t="shared" si="15"/>
        <v>0</v>
      </c>
      <c r="AA53" s="31">
        <f t="shared" si="15"/>
        <v>0</v>
      </c>
      <c r="AB53" s="31">
        <f t="shared" si="15"/>
        <v>45.755034747291369</v>
      </c>
      <c r="AC53" s="31">
        <f t="shared" si="15"/>
        <v>3.7510644217988984</v>
      </c>
      <c r="AD53" s="31">
        <f t="shared" si="15"/>
        <v>0.15324992809999999</v>
      </c>
      <c r="AE53" s="31">
        <f t="shared" si="15"/>
        <v>0</v>
      </c>
      <c r="AF53" s="31">
        <f t="shared" si="15"/>
        <v>45.227391874746729</v>
      </c>
      <c r="AG53" s="31">
        <f t="shared" si="15"/>
        <v>0</v>
      </c>
      <c r="AH53" s="31">
        <f t="shared" si="15"/>
        <v>0</v>
      </c>
      <c r="AI53" s="31">
        <f t="shared" si="15"/>
        <v>0</v>
      </c>
      <c r="AJ53" s="31">
        <f t="shared" si="15"/>
        <v>0</v>
      </c>
      <c r="AK53" s="31">
        <f t="shared" si="15"/>
        <v>0</v>
      </c>
      <c r="AL53" s="31">
        <f t="shared" si="15"/>
        <v>53.491464141166162</v>
      </c>
      <c r="AM53" s="31">
        <f t="shared" si="15"/>
        <v>4.2924206141988988</v>
      </c>
      <c r="AN53" s="31">
        <f t="shared" si="15"/>
        <v>0</v>
      </c>
      <c r="AO53" s="31">
        <f t="shared" si="15"/>
        <v>0</v>
      </c>
      <c r="AP53" s="31">
        <f t="shared" si="15"/>
        <v>24.225599020317681</v>
      </c>
      <c r="AQ53" s="31">
        <f t="shared" si="15"/>
        <v>0</v>
      </c>
      <c r="AR53" s="31">
        <f t="shared" si="15"/>
        <v>0</v>
      </c>
      <c r="AS53" s="31">
        <f t="shared" si="15"/>
        <v>0</v>
      </c>
      <c r="AT53" s="31">
        <f t="shared" si="15"/>
        <v>0</v>
      </c>
      <c r="AU53" s="31">
        <f t="shared" si="15"/>
        <v>0</v>
      </c>
      <c r="AV53" s="31">
        <f t="shared" si="15"/>
        <v>16.384141831085007</v>
      </c>
      <c r="AW53" s="31">
        <f t="shared" si="15"/>
        <v>3.0566708643656999</v>
      </c>
      <c r="AX53" s="31">
        <f t="shared" si="15"/>
        <v>0</v>
      </c>
      <c r="AY53" s="31">
        <f t="shared" si="15"/>
        <v>0</v>
      </c>
      <c r="AZ53" s="31">
        <f t="shared" si="15"/>
        <v>17.0203891551282</v>
      </c>
      <c r="BA53" s="31">
        <f t="shared" si="15"/>
        <v>0</v>
      </c>
      <c r="BB53" s="31">
        <f t="shared" si="15"/>
        <v>0</v>
      </c>
      <c r="BC53" s="31">
        <f t="shared" si="15"/>
        <v>0</v>
      </c>
      <c r="BD53" s="31">
        <f t="shared" si="15"/>
        <v>0</v>
      </c>
      <c r="BE53" s="31">
        <f t="shared" si="15"/>
        <v>0</v>
      </c>
      <c r="BF53" s="31">
        <f t="shared" si="15"/>
        <v>5.9041632402425881</v>
      </c>
      <c r="BG53" s="31">
        <f t="shared" si="15"/>
        <v>1.0683486445999</v>
      </c>
      <c r="BH53" s="31">
        <f t="shared" si="15"/>
        <v>0</v>
      </c>
      <c r="BI53" s="31">
        <f t="shared" si="15"/>
        <v>0</v>
      </c>
      <c r="BJ53" s="31">
        <f t="shared" si="15"/>
        <v>4.7561745892645986</v>
      </c>
      <c r="BK53" s="31">
        <f t="shared" si="15"/>
        <v>231.39857268321387</v>
      </c>
    </row>
    <row r="54" spans="1:67" ht="2.25" customHeight="1" x14ac:dyDescent="0.2">
      <c r="A54" s="16"/>
      <c r="B54" s="20"/>
      <c r="C54" s="74"/>
      <c r="D54" s="75"/>
      <c r="E54" s="75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6"/>
    </row>
    <row r="55" spans="1:67" x14ac:dyDescent="0.2">
      <c r="A55" s="16" t="s">
        <v>4</v>
      </c>
      <c r="B55" s="19" t="s">
        <v>9</v>
      </c>
      <c r="C55" s="74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6"/>
    </row>
    <row r="56" spans="1:67" x14ac:dyDescent="0.2">
      <c r="A56" s="16" t="s">
        <v>76</v>
      </c>
      <c r="B56" s="20" t="s">
        <v>18</v>
      </c>
      <c r="C56" s="74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75"/>
      <c r="BK56" s="76"/>
    </row>
    <row r="57" spans="1:67" x14ac:dyDescent="0.2">
      <c r="A57" s="16"/>
      <c r="B57" s="29" t="s">
        <v>111</v>
      </c>
      <c r="C57" s="35">
        <v>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5">
        <v>0</v>
      </c>
      <c r="AK57" s="35">
        <v>0</v>
      </c>
      <c r="AL57" s="35">
        <v>0</v>
      </c>
      <c r="AM57" s="35">
        <v>0</v>
      </c>
      <c r="AN57" s="35">
        <v>0</v>
      </c>
      <c r="AO57" s="35">
        <v>0</v>
      </c>
      <c r="AP57" s="35">
        <v>0</v>
      </c>
      <c r="AQ57" s="35">
        <v>0</v>
      </c>
      <c r="AR57" s="35">
        <v>45.876600000000003</v>
      </c>
      <c r="AS57" s="35">
        <v>0</v>
      </c>
      <c r="AT57" s="35">
        <v>0</v>
      </c>
      <c r="AU57" s="35">
        <v>0</v>
      </c>
      <c r="AV57" s="35">
        <v>20.046700000000001</v>
      </c>
      <c r="AW57" s="35">
        <v>2.0264605378294798</v>
      </c>
      <c r="AX57" s="35">
        <v>0</v>
      </c>
      <c r="AY57" s="35">
        <v>0</v>
      </c>
      <c r="AZ57" s="35">
        <v>13.290000000000001</v>
      </c>
      <c r="BA57" s="35">
        <v>0</v>
      </c>
      <c r="BB57" s="35">
        <v>0</v>
      </c>
      <c r="BC57" s="35">
        <v>0</v>
      </c>
      <c r="BD57" s="35">
        <v>0</v>
      </c>
      <c r="BE57" s="35">
        <v>0</v>
      </c>
      <c r="BF57" s="35">
        <v>8.4338000000000015</v>
      </c>
      <c r="BG57" s="35">
        <v>0.25140000000000001</v>
      </c>
      <c r="BH57" s="35">
        <v>0</v>
      </c>
      <c r="BI57" s="35">
        <v>0</v>
      </c>
      <c r="BJ57" s="35">
        <v>2.8536999999999999</v>
      </c>
      <c r="BK57" s="34">
        <f>SUM(C57:BJ57)</f>
        <v>92.778660537829509</v>
      </c>
      <c r="BL57" s="38"/>
      <c r="BM57" s="44"/>
      <c r="BN57" s="44"/>
      <c r="BO57" s="44"/>
    </row>
    <row r="58" spans="1:67" x14ac:dyDescent="0.2">
      <c r="A58" s="16"/>
      <c r="B58" s="21" t="s">
        <v>85</v>
      </c>
      <c r="C58" s="31">
        <f>SUM(C57)</f>
        <v>0</v>
      </c>
      <c r="D58" s="31">
        <f t="shared" ref="D58:BJ58" si="16">SUM(D57)</f>
        <v>0</v>
      </c>
      <c r="E58" s="31">
        <f t="shared" si="16"/>
        <v>0</v>
      </c>
      <c r="F58" s="31">
        <f t="shared" si="16"/>
        <v>0</v>
      </c>
      <c r="G58" s="31">
        <f t="shared" si="16"/>
        <v>0</v>
      </c>
      <c r="H58" s="31">
        <f t="shared" si="16"/>
        <v>0</v>
      </c>
      <c r="I58" s="31">
        <f t="shared" si="16"/>
        <v>0</v>
      </c>
      <c r="J58" s="31">
        <f t="shared" si="16"/>
        <v>0</v>
      </c>
      <c r="K58" s="31">
        <f t="shared" si="16"/>
        <v>0</v>
      </c>
      <c r="L58" s="31">
        <f t="shared" si="16"/>
        <v>0</v>
      </c>
      <c r="M58" s="31">
        <f t="shared" si="16"/>
        <v>0</v>
      </c>
      <c r="N58" s="31">
        <f t="shared" si="16"/>
        <v>0</v>
      </c>
      <c r="O58" s="31">
        <f t="shared" si="16"/>
        <v>0</v>
      </c>
      <c r="P58" s="31">
        <f t="shared" si="16"/>
        <v>0</v>
      </c>
      <c r="Q58" s="31">
        <f t="shared" si="16"/>
        <v>0</v>
      </c>
      <c r="R58" s="31">
        <f t="shared" si="16"/>
        <v>0</v>
      </c>
      <c r="S58" s="31">
        <f t="shared" si="16"/>
        <v>0</v>
      </c>
      <c r="T58" s="31">
        <f t="shared" si="16"/>
        <v>0</v>
      </c>
      <c r="U58" s="31">
        <f t="shared" si="16"/>
        <v>0</v>
      </c>
      <c r="V58" s="31">
        <f t="shared" si="16"/>
        <v>0</v>
      </c>
      <c r="W58" s="31">
        <f t="shared" si="16"/>
        <v>0</v>
      </c>
      <c r="X58" s="31">
        <f t="shared" si="16"/>
        <v>0</v>
      </c>
      <c r="Y58" s="31">
        <f t="shared" si="16"/>
        <v>0</v>
      </c>
      <c r="Z58" s="31">
        <f t="shared" si="16"/>
        <v>0</v>
      </c>
      <c r="AA58" s="31">
        <f t="shared" si="16"/>
        <v>0</v>
      </c>
      <c r="AB58" s="31">
        <f t="shared" si="16"/>
        <v>0</v>
      </c>
      <c r="AC58" s="31">
        <f t="shared" si="16"/>
        <v>0</v>
      </c>
      <c r="AD58" s="31">
        <f t="shared" si="16"/>
        <v>0</v>
      </c>
      <c r="AE58" s="31">
        <f t="shared" si="16"/>
        <v>0</v>
      </c>
      <c r="AF58" s="31">
        <f t="shared" si="16"/>
        <v>0</v>
      </c>
      <c r="AG58" s="31">
        <f t="shared" si="16"/>
        <v>0</v>
      </c>
      <c r="AH58" s="31">
        <f t="shared" si="16"/>
        <v>0</v>
      </c>
      <c r="AI58" s="31">
        <f t="shared" si="16"/>
        <v>0</v>
      </c>
      <c r="AJ58" s="31">
        <f t="shared" si="16"/>
        <v>0</v>
      </c>
      <c r="AK58" s="31">
        <f t="shared" si="16"/>
        <v>0</v>
      </c>
      <c r="AL58" s="31">
        <f t="shared" si="16"/>
        <v>0</v>
      </c>
      <c r="AM58" s="31">
        <f t="shared" si="16"/>
        <v>0</v>
      </c>
      <c r="AN58" s="31">
        <f t="shared" si="16"/>
        <v>0</v>
      </c>
      <c r="AO58" s="31">
        <f t="shared" si="16"/>
        <v>0</v>
      </c>
      <c r="AP58" s="31">
        <f t="shared" si="16"/>
        <v>0</v>
      </c>
      <c r="AQ58" s="31">
        <f t="shared" si="16"/>
        <v>0</v>
      </c>
      <c r="AR58" s="31">
        <f t="shared" si="16"/>
        <v>45.876600000000003</v>
      </c>
      <c r="AS58" s="31">
        <f t="shared" si="16"/>
        <v>0</v>
      </c>
      <c r="AT58" s="31">
        <f t="shared" si="16"/>
        <v>0</v>
      </c>
      <c r="AU58" s="31">
        <f t="shared" si="16"/>
        <v>0</v>
      </c>
      <c r="AV58" s="31">
        <f t="shared" si="16"/>
        <v>20.046700000000001</v>
      </c>
      <c r="AW58" s="31">
        <f t="shared" si="16"/>
        <v>2.0264605378294798</v>
      </c>
      <c r="AX58" s="31">
        <f t="shared" si="16"/>
        <v>0</v>
      </c>
      <c r="AY58" s="31">
        <f t="shared" si="16"/>
        <v>0</v>
      </c>
      <c r="AZ58" s="31">
        <f t="shared" si="16"/>
        <v>13.290000000000001</v>
      </c>
      <c r="BA58" s="31">
        <f t="shared" si="16"/>
        <v>0</v>
      </c>
      <c r="BB58" s="31">
        <f t="shared" si="16"/>
        <v>0</v>
      </c>
      <c r="BC58" s="31">
        <f t="shared" si="16"/>
        <v>0</v>
      </c>
      <c r="BD58" s="31">
        <f t="shared" si="16"/>
        <v>0</v>
      </c>
      <c r="BE58" s="31">
        <f t="shared" si="16"/>
        <v>0</v>
      </c>
      <c r="BF58" s="31">
        <f t="shared" si="16"/>
        <v>8.4338000000000015</v>
      </c>
      <c r="BG58" s="31">
        <f t="shared" si="16"/>
        <v>0.25140000000000001</v>
      </c>
      <c r="BH58" s="31">
        <f t="shared" si="16"/>
        <v>0</v>
      </c>
      <c r="BI58" s="31">
        <f t="shared" si="16"/>
        <v>0</v>
      </c>
      <c r="BJ58" s="31">
        <f t="shared" si="16"/>
        <v>2.8536999999999999</v>
      </c>
      <c r="BK58" s="34">
        <f>SUM(BK57)</f>
        <v>92.778660537829509</v>
      </c>
    </row>
    <row r="59" spans="1:67" x14ac:dyDescent="0.2">
      <c r="A59" s="16" t="s">
        <v>77</v>
      </c>
      <c r="B59" s="20" t="s">
        <v>19</v>
      </c>
      <c r="C59" s="74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  <c r="AJ59" s="75"/>
      <c r="AK59" s="75"/>
      <c r="AL59" s="75"/>
      <c r="AM59" s="75"/>
      <c r="AN59" s="75"/>
      <c r="AO59" s="75"/>
      <c r="AP59" s="75"/>
      <c r="AQ59" s="75"/>
      <c r="AR59" s="75"/>
      <c r="AS59" s="75"/>
      <c r="AT59" s="75"/>
      <c r="AU59" s="75"/>
      <c r="AV59" s="75"/>
      <c r="AW59" s="75"/>
      <c r="AX59" s="75"/>
      <c r="AY59" s="75"/>
      <c r="AZ59" s="75"/>
      <c r="BA59" s="75"/>
      <c r="BB59" s="75"/>
      <c r="BC59" s="75"/>
      <c r="BD59" s="75"/>
      <c r="BE59" s="75"/>
      <c r="BF59" s="75"/>
      <c r="BG59" s="75"/>
      <c r="BH59" s="75"/>
      <c r="BI59" s="75"/>
      <c r="BJ59" s="75"/>
      <c r="BK59" s="76"/>
    </row>
    <row r="60" spans="1:67" x14ac:dyDescent="0.2">
      <c r="A60" s="16"/>
      <c r="B60" s="21" t="s">
        <v>36</v>
      </c>
      <c r="C60" s="31">
        <v>0</v>
      </c>
      <c r="D60" s="31"/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1">
        <v>0</v>
      </c>
      <c r="AL60" s="31">
        <v>0</v>
      </c>
      <c r="AM60" s="31">
        <v>0</v>
      </c>
      <c r="AN60" s="31">
        <v>0</v>
      </c>
      <c r="AO60" s="31">
        <v>0</v>
      </c>
      <c r="AP60" s="31">
        <v>0</v>
      </c>
      <c r="AQ60" s="31">
        <v>0</v>
      </c>
      <c r="AR60" s="31">
        <v>0</v>
      </c>
      <c r="AS60" s="31">
        <v>0</v>
      </c>
      <c r="AT60" s="31">
        <v>0</v>
      </c>
      <c r="AU60" s="31">
        <v>0</v>
      </c>
      <c r="AV60" s="31">
        <v>0</v>
      </c>
      <c r="AW60" s="31">
        <v>0</v>
      </c>
      <c r="AX60" s="31">
        <v>0</v>
      </c>
      <c r="AY60" s="31">
        <v>0</v>
      </c>
      <c r="AZ60" s="31">
        <v>0</v>
      </c>
      <c r="BA60" s="31">
        <v>0</v>
      </c>
      <c r="BB60" s="31">
        <v>0</v>
      </c>
      <c r="BC60" s="31">
        <v>0</v>
      </c>
      <c r="BD60" s="31">
        <v>0</v>
      </c>
      <c r="BE60" s="31">
        <v>0</v>
      </c>
      <c r="BF60" s="31">
        <v>0</v>
      </c>
      <c r="BG60" s="31">
        <v>0</v>
      </c>
      <c r="BH60" s="31">
        <v>0</v>
      </c>
      <c r="BI60" s="31">
        <v>0</v>
      </c>
      <c r="BJ60" s="31">
        <v>0</v>
      </c>
      <c r="BK60" s="34">
        <f>SUM(C60:BJ60)</f>
        <v>0</v>
      </c>
    </row>
    <row r="61" spans="1:67" x14ac:dyDescent="0.2">
      <c r="A61" s="16"/>
      <c r="B61" s="21" t="s">
        <v>86</v>
      </c>
      <c r="C61" s="31">
        <f t="shared" ref="C61:BJ61" si="17">SUM(C60)</f>
        <v>0</v>
      </c>
      <c r="D61" s="31">
        <f t="shared" si="17"/>
        <v>0</v>
      </c>
      <c r="E61" s="31">
        <f t="shared" si="17"/>
        <v>0</v>
      </c>
      <c r="F61" s="31">
        <f t="shared" si="17"/>
        <v>0</v>
      </c>
      <c r="G61" s="31">
        <f t="shared" si="17"/>
        <v>0</v>
      </c>
      <c r="H61" s="31">
        <f t="shared" si="17"/>
        <v>0</v>
      </c>
      <c r="I61" s="31">
        <f t="shared" si="17"/>
        <v>0</v>
      </c>
      <c r="J61" s="31">
        <f t="shared" si="17"/>
        <v>0</v>
      </c>
      <c r="K61" s="31">
        <f t="shared" si="17"/>
        <v>0</v>
      </c>
      <c r="L61" s="31">
        <f t="shared" si="17"/>
        <v>0</v>
      </c>
      <c r="M61" s="31">
        <f t="shared" si="17"/>
        <v>0</v>
      </c>
      <c r="N61" s="31">
        <f t="shared" si="17"/>
        <v>0</v>
      </c>
      <c r="O61" s="31">
        <f t="shared" si="17"/>
        <v>0</v>
      </c>
      <c r="P61" s="31">
        <f t="shared" si="17"/>
        <v>0</v>
      </c>
      <c r="Q61" s="31">
        <f t="shared" si="17"/>
        <v>0</v>
      </c>
      <c r="R61" s="31">
        <f t="shared" si="17"/>
        <v>0</v>
      </c>
      <c r="S61" s="31">
        <f t="shared" si="17"/>
        <v>0</v>
      </c>
      <c r="T61" s="31">
        <f t="shared" si="17"/>
        <v>0</v>
      </c>
      <c r="U61" s="31">
        <f t="shared" si="17"/>
        <v>0</v>
      </c>
      <c r="V61" s="31">
        <f t="shared" si="17"/>
        <v>0</v>
      </c>
      <c r="W61" s="31">
        <f t="shared" si="17"/>
        <v>0</v>
      </c>
      <c r="X61" s="31">
        <f t="shared" si="17"/>
        <v>0</v>
      </c>
      <c r="Y61" s="31">
        <f t="shared" si="17"/>
        <v>0</v>
      </c>
      <c r="Z61" s="31">
        <f t="shared" si="17"/>
        <v>0</v>
      </c>
      <c r="AA61" s="31">
        <f t="shared" si="17"/>
        <v>0</v>
      </c>
      <c r="AB61" s="31">
        <f t="shared" si="17"/>
        <v>0</v>
      </c>
      <c r="AC61" s="31">
        <f t="shared" si="17"/>
        <v>0</v>
      </c>
      <c r="AD61" s="31">
        <f t="shared" si="17"/>
        <v>0</v>
      </c>
      <c r="AE61" s="31">
        <f t="shared" si="17"/>
        <v>0</v>
      </c>
      <c r="AF61" s="31">
        <f t="shared" si="17"/>
        <v>0</v>
      </c>
      <c r="AG61" s="31">
        <f t="shared" si="17"/>
        <v>0</v>
      </c>
      <c r="AH61" s="31">
        <f t="shared" si="17"/>
        <v>0</v>
      </c>
      <c r="AI61" s="31">
        <f t="shared" si="17"/>
        <v>0</v>
      </c>
      <c r="AJ61" s="31">
        <f t="shared" si="17"/>
        <v>0</v>
      </c>
      <c r="AK61" s="31">
        <f t="shared" si="17"/>
        <v>0</v>
      </c>
      <c r="AL61" s="31">
        <f t="shared" si="17"/>
        <v>0</v>
      </c>
      <c r="AM61" s="31">
        <f t="shared" si="17"/>
        <v>0</v>
      </c>
      <c r="AN61" s="31">
        <f t="shared" si="17"/>
        <v>0</v>
      </c>
      <c r="AO61" s="31">
        <f t="shared" si="17"/>
        <v>0</v>
      </c>
      <c r="AP61" s="31">
        <f t="shared" si="17"/>
        <v>0</v>
      </c>
      <c r="AQ61" s="31">
        <f t="shared" si="17"/>
        <v>0</v>
      </c>
      <c r="AR61" s="31">
        <f t="shared" si="17"/>
        <v>0</v>
      </c>
      <c r="AS61" s="31">
        <f t="shared" si="17"/>
        <v>0</v>
      </c>
      <c r="AT61" s="31">
        <f t="shared" si="17"/>
        <v>0</v>
      </c>
      <c r="AU61" s="31">
        <f t="shared" si="17"/>
        <v>0</v>
      </c>
      <c r="AV61" s="31">
        <f t="shared" si="17"/>
        <v>0</v>
      </c>
      <c r="AW61" s="31">
        <f t="shared" si="17"/>
        <v>0</v>
      </c>
      <c r="AX61" s="31">
        <f t="shared" si="17"/>
        <v>0</v>
      </c>
      <c r="AY61" s="31">
        <f t="shared" si="17"/>
        <v>0</v>
      </c>
      <c r="AZ61" s="31">
        <f t="shared" si="17"/>
        <v>0</v>
      </c>
      <c r="BA61" s="31">
        <f t="shared" si="17"/>
        <v>0</v>
      </c>
      <c r="BB61" s="31">
        <f t="shared" si="17"/>
        <v>0</v>
      </c>
      <c r="BC61" s="31">
        <f t="shared" si="17"/>
        <v>0</v>
      </c>
      <c r="BD61" s="31">
        <f t="shared" si="17"/>
        <v>0</v>
      </c>
      <c r="BE61" s="31">
        <f t="shared" si="17"/>
        <v>0</v>
      </c>
      <c r="BF61" s="31">
        <f t="shared" si="17"/>
        <v>0</v>
      </c>
      <c r="BG61" s="31">
        <f t="shared" si="17"/>
        <v>0</v>
      </c>
      <c r="BH61" s="31">
        <f t="shared" si="17"/>
        <v>0</v>
      </c>
      <c r="BI61" s="31">
        <f t="shared" si="17"/>
        <v>0</v>
      </c>
      <c r="BJ61" s="31">
        <f t="shared" si="17"/>
        <v>0</v>
      </c>
      <c r="BK61" s="34">
        <f>SUM(BK60)</f>
        <v>0</v>
      </c>
    </row>
    <row r="62" spans="1:67" x14ac:dyDescent="0.2">
      <c r="A62" s="16"/>
      <c r="B62" s="22" t="s">
        <v>84</v>
      </c>
      <c r="C62" s="33">
        <f>C61+C58</f>
        <v>0</v>
      </c>
      <c r="D62" s="33">
        <f t="shared" ref="D62:BJ62" si="18">D61+D58</f>
        <v>0</v>
      </c>
      <c r="E62" s="33">
        <f t="shared" si="18"/>
        <v>0</v>
      </c>
      <c r="F62" s="33">
        <f t="shared" si="18"/>
        <v>0</v>
      </c>
      <c r="G62" s="33">
        <f t="shared" si="18"/>
        <v>0</v>
      </c>
      <c r="H62" s="33">
        <f t="shared" si="18"/>
        <v>0</v>
      </c>
      <c r="I62" s="33">
        <f t="shared" si="18"/>
        <v>0</v>
      </c>
      <c r="J62" s="33">
        <f t="shared" si="18"/>
        <v>0</v>
      </c>
      <c r="K62" s="33">
        <f t="shared" si="18"/>
        <v>0</v>
      </c>
      <c r="L62" s="33">
        <f t="shared" si="18"/>
        <v>0</v>
      </c>
      <c r="M62" s="33">
        <f t="shared" si="18"/>
        <v>0</v>
      </c>
      <c r="N62" s="33">
        <f t="shared" si="18"/>
        <v>0</v>
      </c>
      <c r="O62" s="33">
        <f t="shared" si="18"/>
        <v>0</v>
      </c>
      <c r="P62" s="33">
        <f t="shared" si="18"/>
        <v>0</v>
      </c>
      <c r="Q62" s="33">
        <f t="shared" si="18"/>
        <v>0</v>
      </c>
      <c r="R62" s="33">
        <f t="shared" si="18"/>
        <v>0</v>
      </c>
      <c r="S62" s="33">
        <f t="shared" si="18"/>
        <v>0</v>
      </c>
      <c r="T62" s="33">
        <f t="shared" si="18"/>
        <v>0</v>
      </c>
      <c r="U62" s="33">
        <f t="shared" si="18"/>
        <v>0</v>
      </c>
      <c r="V62" s="33">
        <f t="shared" si="18"/>
        <v>0</v>
      </c>
      <c r="W62" s="33">
        <f t="shared" si="18"/>
        <v>0</v>
      </c>
      <c r="X62" s="33">
        <f t="shared" si="18"/>
        <v>0</v>
      </c>
      <c r="Y62" s="33">
        <f t="shared" si="18"/>
        <v>0</v>
      </c>
      <c r="Z62" s="33">
        <f t="shared" si="18"/>
        <v>0</v>
      </c>
      <c r="AA62" s="33">
        <f t="shared" si="18"/>
        <v>0</v>
      </c>
      <c r="AB62" s="33">
        <f t="shared" si="18"/>
        <v>0</v>
      </c>
      <c r="AC62" s="33">
        <f t="shared" si="18"/>
        <v>0</v>
      </c>
      <c r="AD62" s="33">
        <f t="shared" si="18"/>
        <v>0</v>
      </c>
      <c r="AE62" s="33">
        <f t="shared" si="18"/>
        <v>0</v>
      </c>
      <c r="AF62" s="33">
        <f t="shared" si="18"/>
        <v>0</v>
      </c>
      <c r="AG62" s="33">
        <f t="shared" si="18"/>
        <v>0</v>
      </c>
      <c r="AH62" s="33">
        <f t="shared" si="18"/>
        <v>0</v>
      </c>
      <c r="AI62" s="33">
        <f t="shared" si="18"/>
        <v>0</v>
      </c>
      <c r="AJ62" s="33">
        <f t="shared" si="18"/>
        <v>0</v>
      </c>
      <c r="AK62" s="33">
        <f t="shared" si="18"/>
        <v>0</v>
      </c>
      <c r="AL62" s="33">
        <f t="shared" si="18"/>
        <v>0</v>
      </c>
      <c r="AM62" s="33">
        <f t="shared" si="18"/>
        <v>0</v>
      </c>
      <c r="AN62" s="33">
        <f t="shared" si="18"/>
        <v>0</v>
      </c>
      <c r="AO62" s="33">
        <f t="shared" si="18"/>
        <v>0</v>
      </c>
      <c r="AP62" s="33">
        <f t="shared" si="18"/>
        <v>0</v>
      </c>
      <c r="AQ62" s="33">
        <f t="shared" si="18"/>
        <v>0</v>
      </c>
      <c r="AR62" s="33">
        <f t="shared" si="18"/>
        <v>45.876600000000003</v>
      </c>
      <c r="AS62" s="33">
        <f t="shared" si="18"/>
        <v>0</v>
      </c>
      <c r="AT62" s="33">
        <f t="shared" si="18"/>
        <v>0</v>
      </c>
      <c r="AU62" s="33">
        <f t="shared" si="18"/>
        <v>0</v>
      </c>
      <c r="AV62" s="33">
        <f t="shared" si="18"/>
        <v>20.046700000000001</v>
      </c>
      <c r="AW62" s="33">
        <f t="shared" si="18"/>
        <v>2.0264605378294798</v>
      </c>
      <c r="AX62" s="33">
        <f t="shared" si="18"/>
        <v>0</v>
      </c>
      <c r="AY62" s="33">
        <f t="shared" si="18"/>
        <v>0</v>
      </c>
      <c r="AZ62" s="33">
        <f t="shared" si="18"/>
        <v>13.290000000000001</v>
      </c>
      <c r="BA62" s="33">
        <f t="shared" si="18"/>
        <v>0</v>
      </c>
      <c r="BB62" s="33">
        <f t="shared" si="18"/>
        <v>0</v>
      </c>
      <c r="BC62" s="33">
        <f t="shared" si="18"/>
        <v>0</v>
      </c>
      <c r="BD62" s="33">
        <f t="shared" si="18"/>
        <v>0</v>
      </c>
      <c r="BE62" s="33">
        <f t="shared" si="18"/>
        <v>0</v>
      </c>
      <c r="BF62" s="33">
        <f t="shared" si="18"/>
        <v>8.4338000000000015</v>
      </c>
      <c r="BG62" s="33">
        <f t="shared" si="18"/>
        <v>0.25140000000000001</v>
      </c>
      <c r="BH62" s="33">
        <f t="shared" si="18"/>
        <v>0</v>
      </c>
      <c r="BI62" s="33">
        <f t="shared" si="18"/>
        <v>0</v>
      </c>
      <c r="BJ62" s="33">
        <f t="shared" si="18"/>
        <v>2.8536999999999999</v>
      </c>
      <c r="BK62" s="33">
        <f>BK61+BK58</f>
        <v>92.778660537829509</v>
      </c>
      <c r="BL62" s="37"/>
      <c r="BM62" s="59"/>
    </row>
    <row r="63" spans="1:67" ht="4.5" customHeight="1" x14ac:dyDescent="0.2">
      <c r="A63" s="16"/>
      <c r="B63" s="20"/>
      <c r="C63" s="74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  <c r="AV63" s="75"/>
      <c r="AW63" s="75"/>
      <c r="AX63" s="75"/>
      <c r="AY63" s="75"/>
      <c r="AZ63" s="75"/>
      <c r="BA63" s="75"/>
      <c r="BB63" s="75"/>
      <c r="BC63" s="75"/>
      <c r="BD63" s="75"/>
      <c r="BE63" s="75"/>
      <c r="BF63" s="75"/>
      <c r="BG63" s="75"/>
      <c r="BH63" s="75"/>
      <c r="BI63" s="75"/>
      <c r="BJ63" s="75"/>
      <c r="BK63" s="76"/>
    </row>
    <row r="64" spans="1:67" x14ac:dyDescent="0.2">
      <c r="A64" s="16" t="s">
        <v>20</v>
      </c>
      <c r="B64" s="19" t="s">
        <v>21</v>
      </c>
      <c r="C64" s="74"/>
      <c r="D64" s="75"/>
      <c r="E64" s="75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  <c r="AX64" s="75"/>
      <c r="AY64" s="75"/>
      <c r="AZ64" s="75"/>
      <c r="BA64" s="75"/>
      <c r="BB64" s="75"/>
      <c r="BC64" s="75"/>
      <c r="BD64" s="75"/>
      <c r="BE64" s="75"/>
      <c r="BF64" s="75"/>
      <c r="BG64" s="75"/>
      <c r="BH64" s="75"/>
      <c r="BI64" s="75"/>
      <c r="BJ64" s="75"/>
      <c r="BK64" s="76"/>
    </row>
    <row r="65" spans="1:65" x14ac:dyDescent="0.2">
      <c r="A65" s="16" t="s">
        <v>76</v>
      </c>
      <c r="B65" s="20" t="s">
        <v>22</v>
      </c>
      <c r="C65" s="74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  <c r="AV65" s="75"/>
      <c r="AW65" s="75"/>
      <c r="AX65" s="75"/>
      <c r="AY65" s="75"/>
      <c r="AZ65" s="75"/>
      <c r="BA65" s="75"/>
      <c r="BB65" s="75"/>
      <c r="BC65" s="75"/>
      <c r="BD65" s="75"/>
      <c r="BE65" s="75"/>
      <c r="BF65" s="75"/>
      <c r="BG65" s="75"/>
      <c r="BH65" s="75"/>
      <c r="BI65" s="75"/>
      <c r="BJ65" s="75"/>
      <c r="BK65" s="76"/>
    </row>
    <row r="66" spans="1:65" x14ac:dyDescent="0.2">
      <c r="A66" s="16"/>
      <c r="B66" s="21" t="s">
        <v>36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0</v>
      </c>
      <c r="AF66" s="31">
        <v>0</v>
      </c>
      <c r="AG66" s="31">
        <v>0</v>
      </c>
      <c r="AH66" s="31">
        <v>0</v>
      </c>
      <c r="AI66" s="31">
        <v>0</v>
      </c>
      <c r="AJ66" s="31">
        <v>0</v>
      </c>
      <c r="AK66" s="31">
        <v>0</v>
      </c>
      <c r="AL66" s="31">
        <v>0</v>
      </c>
      <c r="AM66" s="31">
        <v>0</v>
      </c>
      <c r="AN66" s="31">
        <v>0</v>
      </c>
      <c r="AO66" s="31">
        <v>0</v>
      </c>
      <c r="AP66" s="31">
        <v>0</v>
      </c>
      <c r="AQ66" s="31">
        <v>0</v>
      </c>
      <c r="AR66" s="31">
        <v>0</v>
      </c>
      <c r="AS66" s="31">
        <v>0</v>
      </c>
      <c r="AT66" s="31">
        <v>0</v>
      </c>
      <c r="AU66" s="31">
        <v>0</v>
      </c>
      <c r="AV66" s="31">
        <v>0</v>
      </c>
      <c r="AW66" s="31">
        <v>0</v>
      </c>
      <c r="AX66" s="31">
        <v>0</v>
      </c>
      <c r="AY66" s="31">
        <v>0</v>
      </c>
      <c r="AZ66" s="31">
        <v>0</v>
      </c>
      <c r="BA66" s="31">
        <v>0</v>
      </c>
      <c r="BB66" s="31">
        <v>0</v>
      </c>
      <c r="BC66" s="31">
        <v>0</v>
      </c>
      <c r="BD66" s="31">
        <v>0</v>
      </c>
      <c r="BE66" s="31">
        <v>0</v>
      </c>
      <c r="BF66" s="31">
        <v>0</v>
      </c>
      <c r="BG66" s="31">
        <v>0</v>
      </c>
      <c r="BH66" s="31">
        <v>0</v>
      </c>
      <c r="BI66" s="31">
        <v>0</v>
      </c>
      <c r="BJ66" s="31">
        <v>0</v>
      </c>
      <c r="BK66" s="34">
        <f>SUM(C66:BJ66)</f>
        <v>0</v>
      </c>
    </row>
    <row r="67" spans="1:65" x14ac:dyDescent="0.2">
      <c r="A67" s="16"/>
      <c r="B67" s="22" t="s">
        <v>83</v>
      </c>
      <c r="C67" s="31">
        <f t="shared" ref="C67:BJ67" si="19">SUM(C66)</f>
        <v>0</v>
      </c>
      <c r="D67" s="31">
        <f t="shared" si="19"/>
        <v>0</v>
      </c>
      <c r="E67" s="31">
        <f t="shared" si="19"/>
        <v>0</v>
      </c>
      <c r="F67" s="31">
        <f t="shared" si="19"/>
        <v>0</v>
      </c>
      <c r="G67" s="31">
        <f t="shared" si="19"/>
        <v>0</v>
      </c>
      <c r="H67" s="31">
        <f t="shared" si="19"/>
        <v>0</v>
      </c>
      <c r="I67" s="31">
        <f t="shared" si="19"/>
        <v>0</v>
      </c>
      <c r="J67" s="31">
        <f t="shared" si="19"/>
        <v>0</v>
      </c>
      <c r="K67" s="31">
        <f t="shared" si="19"/>
        <v>0</v>
      </c>
      <c r="L67" s="31">
        <f t="shared" si="19"/>
        <v>0</v>
      </c>
      <c r="M67" s="31">
        <f t="shared" si="19"/>
        <v>0</v>
      </c>
      <c r="N67" s="31">
        <f t="shared" si="19"/>
        <v>0</v>
      </c>
      <c r="O67" s="31">
        <f t="shared" si="19"/>
        <v>0</v>
      </c>
      <c r="P67" s="31">
        <f t="shared" si="19"/>
        <v>0</v>
      </c>
      <c r="Q67" s="31">
        <f t="shared" si="19"/>
        <v>0</v>
      </c>
      <c r="R67" s="31">
        <f t="shared" si="19"/>
        <v>0</v>
      </c>
      <c r="S67" s="31">
        <f t="shared" si="19"/>
        <v>0</v>
      </c>
      <c r="T67" s="31">
        <f t="shared" si="19"/>
        <v>0</v>
      </c>
      <c r="U67" s="31">
        <f t="shared" si="19"/>
        <v>0</v>
      </c>
      <c r="V67" s="31">
        <f t="shared" si="19"/>
        <v>0</v>
      </c>
      <c r="W67" s="31">
        <f t="shared" si="19"/>
        <v>0</v>
      </c>
      <c r="X67" s="31">
        <f t="shared" si="19"/>
        <v>0</v>
      </c>
      <c r="Y67" s="31">
        <f t="shared" si="19"/>
        <v>0</v>
      </c>
      <c r="Z67" s="31">
        <f t="shared" si="19"/>
        <v>0</v>
      </c>
      <c r="AA67" s="31">
        <f t="shared" si="19"/>
        <v>0</v>
      </c>
      <c r="AB67" s="31">
        <f t="shared" si="19"/>
        <v>0</v>
      </c>
      <c r="AC67" s="31">
        <f t="shared" si="19"/>
        <v>0</v>
      </c>
      <c r="AD67" s="31">
        <f t="shared" si="19"/>
        <v>0</v>
      </c>
      <c r="AE67" s="31">
        <f t="shared" si="19"/>
        <v>0</v>
      </c>
      <c r="AF67" s="31">
        <f t="shared" si="19"/>
        <v>0</v>
      </c>
      <c r="AG67" s="31">
        <f t="shared" si="19"/>
        <v>0</v>
      </c>
      <c r="AH67" s="31">
        <f t="shared" si="19"/>
        <v>0</v>
      </c>
      <c r="AI67" s="31">
        <f t="shared" si="19"/>
        <v>0</v>
      </c>
      <c r="AJ67" s="31">
        <f t="shared" si="19"/>
        <v>0</v>
      </c>
      <c r="AK67" s="31">
        <f t="shared" si="19"/>
        <v>0</v>
      </c>
      <c r="AL67" s="31">
        <f t="shared" si="19"/>
        <v>0</v>
      </c>
      <c r="AM67" s="31">
        <f t="shared" si="19"/>
        <v>0</v>
      </c>
      <c r="AN67" s="31">
        <f t="shared" si="19"/>
        <v>0</v>
      </c>
      <c r="AO67" s="31">
        <f t="shared" si="19"/>
        <v>0</v>
      </c>
      <c r="AP67" s="31">
        <f t="shared" si="19"/>
        <v>0</v>
      </c>
      <c r="AQ67" s="31">
        <f t="shared" si="19"/>
        <v>0</v>
      </c>
      <c r="AR67" s="31">
        <f t="shared" si="19"/>
        <v>0</v>
      </c>
      <c r="AS67" s="31">
        <f t="shared" si="19"/>
        <v>0</v>
      </c>
      <c r="AT67" s="31">
        <f t="shared" si="19"/>
        <v>0</v>
      </c>
      <c r="AU67" s="31">
        <f t="shared" si="19"/>
        <v>0</v>
      </c>
      <c r="AV67" s="31">
        <f t="shared" si="19"/>
        <v>0</v>
      </c>
      <c r="AW67" s="31">
        <f t="shared" si="19"/>
        <v>0</v>
      </c>
      <c r="AX67" s="31">
        <f t="shared" si="19"/>
        <v>0</v>
      </c>
      <c r="AY67" s="31">
        <f t="shared" si="19"/>
        <v>0</v>
      </c>
      <c r="AZ67" s="31">
        <f t="shared" si="19"/>
        <v>0</v>
      </c>
      <c r="BA67" s="31">
        <f t="shared" si="19"/>
        <v>0</v>
      </c>
      <c r="BB67" s="31">
        <f t="shared" si="19"/>
        <v>0</v>
      </c>
      <c r="BC67" s="31">
        <f t="shared" si="19"/>
        <v>0</v>
      </c>
      <c r="BD67" s="31">
        <f t="shared" si="19"/>
        <v>0</v>
      </c>
      <c r="BE67" s="31">
        <f t="shared" si="19"/>
        <v>0</v>
      </c>
      <c r="BF67" s="31">
        <f t="shared" si="19"/>
        <v>0</v>
      </c>
      <c r="BG67" s="31">
        <f t="shared" si="19"/>
        <v>0</v>
      </c>
      <c r="BH67" s="31">
        <f t="shared" si="19"/>
        <v>0</v>
      </c>
      <c r="BI67" s="31">
        <f t="shared" si="19"/>
        <v>0</v>
      </c>
      <c r="BJ67" s="31">
        <f t="shared" si="19"/>
        <v>0</v>
      </c>
      <c r="BK67" s="34">
        <f>SUM(BK66)</f>
        <v>0</v>
      </c>
    </row>
    <row r="68" spans="1:65" ht="4.5" customHeight="1" x14ac:dyDescent="0.2">
      <c r="A68" s="16"/>
      <c r="B68" s="24"/>
      <c r="C68" s="74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  <c r="AX68" s="75"/>
      <c r="AY68" s="75"/>
      <c r="AZ68" s="75"/>
      <c r="BA68" s="75"/>
      <c r="BB68" s="75"/>
      <c r="BC68" s="75"/>
      <c r="BD68" s="75"/>
      <c r="BE68" s="75"/>
      <c r="BF68" s="75"/>
      <c r="BG68" s="75"/>
      <c r="BH68" s="75"/>
      <c r="BI68" s="75"/>
      <c r="BJ68" s="75"/>
      <c r="BK68" s="76"/>
    </row>
    <row r="69" spans="1:65" x14ac:dyDescent="0.2">
      <c r="A69" s="16"/>
      <c r="B69" s="25" t="s">
        <v>99</v>
      </c>
      <c r="C69" s="39">
        <f>C28+C47+C53+C62+C67</f>
        <v>0</v>
      </c>
      <c r="D69" s="39">
        <f t="shared" ref="D69:BJ69" si="20">D28+D47+D53+D62+D67</f>
        <v>173.74413754529868</v>
      </c>
      <c r="E69" s="39">
        <f t="shared" si="20"/>
        <v>0</v>
      </c>
      <c r="F69" s="39">
        <f t="shared" si="20"/>
        <v>0</v>
      </c>
      <c r="G69" s="39">
        <f t="shared" si="20"/>
        <v>0</v>
      </c>
      <c r="H69" s="39">
        <f t="shared" si="20"/>
        <v>56.779478363792755</v>
      </c>
      <c r="I69" s="39">
        <f t="shared" si="20"/>
        <v>248.39412104126097</v>
      </c>
      <c r="J69" s="39">
        <f t="shared" si="20"/>
        <v>48.793110089698999</v>
      </c>
      <c r="K69" s="39">
        <f t="shared" si="20"/>
        <v>0</v>
      </c>
      <c r="L69" s="39">
        <f t="shared" si="20"/>
        <v>118.2030035933107</v>
      </c>
      <c r="M69" s="39">
        <f t="shared" si="20"/>
        <v>0</v>
      </c>
      <c r="N69" s="39">
        <f t="shared" si="20"/>
        <v>0</v>
      </c>
      <c r="O69" s="39">
        <f t="shared" si="20"/>
        <v>0</v>
      </c>
      <c r="P69" s="39">
        <f t="shared" si="20"/>
        <v>0</v>
      </c>
      <c r="Q69" s="39">
        <f t="shared" si="20"/>
        <v>0</v>
      </c>
      <c r="R69" s="39">
        <f t="shared" si="20"/>
        <v>38.478209294544236</v>
      </c>
      <c r="S69" s="39">
        <f t="shared" si="20"/>
        <v>337.34664041956347</v>
      </c>
      <c r="T69" s="39">
        <f t="shared" si="20"/>
        <v>130.32048458604243</v>
      </c>
      <c r="U69" s="39">
        <f t="shared" si="20"/>
        <v>0</v>
      </c>
      <c r="V69" s="39">
        <f t="shared" si="20"/>
        <v>17.572686472948554</v>
      </c>
      <c r="W69" s="39">
        <f t="shared" si="20"/>
        <v>0</v>
      </c>
      <c r="X69" s="39">
        <f t="shared" si="20"/>
        <v>4.7391873309999996E-4</v>
      </c>
      <c r="Y69" s="39">
        <f t="shared" si="20"/>
        <v>0</v>
      </c>
      <c r="Z69" s="39">
        <f t="shared" si="20"/>
        <v>0</v>
      </c>
      <c r="AA69" s="39">
        <f t="shared" si="20"/>
        <v>0</v>
      </c>
      <c r="AB69" s="39">
        <f t="shared" si="20"/>
        <v>446.55035227551321</v>
      </c>
      <c r="AC69" s="39">
        <f t="shared" si="20"/>
        <v>102.4178547122749</v>
      </c>
      <c r="AD69" s="39">
        <f t="shared" si="20"/>
        <v>17.3374099355662</v>
      </c>
      <c r="AE69" s="39">
        <f t="shared" si="20"/>
        <v>0</v>
      </c>
      <c r="AF69" s="39">
        <f t="shared" si="20"/>
        <v>414.91992162396849</v>
      </c>
      <c r="AG69" s="39">
        <f t="shared" si="20"/>
        <v>0</v>
      </c>
      <c r="AH69" s="39">
        <f t="shared" si="20"/>
        <v>0</v>
      </c>
      <c r="AI69" s="39">
        <f t="shared" si="20"/>
        <v>0</v>
      </c>
      <c r="AJ69" s="39">
        <f t="shared" si="20"/>
        <v>0</v>
      </c>
      <c r="AK69" s="39">
        <f t="shared" si="20"/>
        <v>0</v>
      </c>
      <c r="AL69" s="39">
        <f t="shared" si="20"/>
        <v>479.57507437188872</v>
      </c>
      <c r="AM69" s="39">
        <f t="shared" si="20"/>
        <v>74.166630912149799</v>
      </c>
      <c r="AN69" s="39">
        <f t="shared" si="20"/>
        <v>200.64263491743111</v>
      </c>
      <c r="AO69" s="39">
        <f t="shared" si="20"/>
        <v>0</v>
      </c>
      <c r="AP69" s="39">
        <f t="shared" si="20"/>
        <v>219.0598622064073</v>
      </c>
      <c r="AQ69" s="39">
        <f t="shared" si="20"/>
        <v>0</v>
      </c>
      <c r="AR69" s="39">
        <f t="shared" si="20"/>
        <v>45.876600000000003</v>
      </c>
      <c r="AS69" s="39">
        <f t="shared" si="20"/>
        <v>0</v>
      </c>
      <c r="AT69" s="39">
        <f t="shared" si="20"/>
        <v>0</v>
      </c>
      <c r="AU69" s="39">
        <f t="shared" si="20"/>
        <v>0</v>
      </c>
      <c r="AV69" s="39">
        <f t="shared" si="20"/>
        <v>495.2235492168694</v>
      </c>
      <c r="AW69" s="39">
        <f t="shared" si="20"/>
        <v>159.03169236438987</v>
      </c>
      <c r="AX69" s="39">
        <f t="shared" si="20"/>
        <v>18.527421813499799</v>
      </c>
      <c r="AY69" s="39">
        <f t="shared" si="20"/>
        <v>0</v>
      </c>
      <c r="AZ69" s="39">
        <f t="shared" si="20"/>
        <v>249.09334176421564</v>
      </c>
      <c r="BA69" s="39">
        <f t="shared" si="20"/>
        <v>0</v>
      </c>
      <c r="BB69" s="39">
        <f t="shared" si="20"/>
        <v>0</v>
      </c>
      <c r="BC69" s="39">
        <f t="shared" si="20"/>
        <v>0</v>
      </c>
      <c r="BD69" s="39">
        <f t="shared" si="20"/>
        <v>0</v>
      </c>
      <c r="BE69" s="39">
        <f t="shared" si="20"/>
        <v>0</v>
      </c>
      <c r="BF69" s="39">
        <f t="shared" si="20"/>
        <v>133.40963289742407</v>
      </c>
      <c r="BG69" s="39">
        <f t="shared" si="20"/>
        <v>12.443912032391601</v>
      </c>
      <c r="BH69" s="39">
        <f t="shared" si="20"/>
        <v>46.135283713532999</v>
      </c>
      <c r="BI69" s="39">
        <f t="shared" si="20"/>
        <v>0</v>
      </c>
      <c r="BJ69" s="39">
        <f t="shared" si="20"/>
        <v>37.34274891061321</v>
      </c>
      <c r="BK69" s="39">
        <f>BK28+BK47+BK53+BK62+BK67</f>
        <v>4321.3862689933312</v>
      </c>
      <c r="BL69" s="37"/>
      <c r="BM69" s="44"/>
    </row>
    <row r="70" spans="1:65" ht="4.5" customHeight="1" x14ac:dyDescent="0.2">
      <c r="A70" s="16"/>
      <c r="B70" s="25"/>
      <c r="C70" s="88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  <c r="AV70" s="75"/>
      <c r="AW70" s="75"/>
      <c r="AX70" s="75"/>
      <c r="AY70" s="75"/>
      <c r="AZ70" s="75"/>
      <c r="BA70" s="75"/>
      <c r="BB70" s="75"/>
      <c r="BC70" s="75"/>
      <c r="BD70" s="75"/>
      <c r="BE70" s="75"/>
      <c r="BF70" s="75"/>
      <c r="BG70" s="75"/>
      <c r="BH70" s="75"/>
      <c r="BI70" s="75"/>
      <c r="BJ70" s="75"/>
      <c r="BK70" s="89"/>
    </row>
    <row r="71" spans="1:65" ht="14.25" customHeight="1" x14ac:dyDescent="0.3">
      <c r="A71" s="16" t="s">
        <v>5</v>
      </c>
      <c r="B71" s="26" t="s">
        <v>24</v>
      </c>
      <c r="C71" s="88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5"/>
      <c r="BI71" s="75"/>
      <c r="BJ71" s="75"/>
      <c r="BK71" s="89"/>
    </row>
    <row r="72" spans="1:65" x14ac:dyDescent="0.2">
      <c r="A72" s="16"/>
      <c r="B72" s="29" t="s">
        <v>112</v>
      </c>
      <c r="C72" s="35">
        <v>0</v>
      </c>
      <c r="D72" s="35">
        <v>0.84510059243330005</v>
      </c>
      <c r="E72" s="35">
        <v>0</v>
      </c>
      <c r="F72" s="35">
        <v>0</v>
      </c>
      <c r="G72" s="35">
        <v>0</v>
      </c>
      <c r="H72" s="35">
        <v>2.3217610601934004</v>
      </c>
      <c r="I72" s="35">
        <v>0.1062140058666</v>
      </c>
      <c r="J72" s="35">
        <v>0</v>
      </c>
      <c r="K72" s="35"/>
      <c r="L72" s="35">
        <v>0.49923330646630004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2.0974227888749013</v>
      </c>
      <c r="S72" s="35">
        <v>1.2667783666600001E-2</v>
      </c>
      <c r="T72" s="35">
        <v>0</v>
      </c>
      <c r="U72" s="35">
        <v>0</v>
      </c>
      <c r="V72" s="35">
        <v>0.52986006826620002</v>
      </c>
      <c r="W72" s="35">
        <v>0</v>
      </c>
      <c r="X72" s="35">
        <v>0</v>
      </c>
      <c r="Y72" s="35">
        <v>0</v>
      </c>
      <c r="Z72" s="35">
        <v>0</v>
      </c>
      <c r="AA72" s="35">
        <v>0</v>
      </c>
      <c r="AB72" s="35">
        <v>14.162158447690286</v>
      </c>
      <c r="AC72" s="35">
        <v>0.22801346559979999</v>
      </c>
      <c r="AD72" s="35">
        <v>0</v>
      </c>
      <c r="AE72" s="35">
        <v>0</v>
      </c>
      <c r="AF72" s="35">
        <v>3.7417406912986002</v>
      </c>
      <c r="AG72" s="35">
        <v>0</v>
      </c>
      <c r="AH72" s="35">
        <v>0</v>
      </c>
      <c r="AI72" s="35">
        <v>0</v>
      </c>
      <c r="AJ72" s="35">
        <v>0</v>
      </c>
      <c r="AK72" s="35">
        <v>0</v>
      </c>
      <c r="AL72" s="35">
        <v>10.281076113967519</v>
      </c>
      <c r="AM72" s="35">
        <v>0.20261588866660005</v>
      </c>
      <c r="AN72" s="35">
        <v>0</v>
      </c>
      <c r="AO72" s="35">
        <v>0</v>
      </c>
      <c r="AP72" s="35">
        <v>1.4027822977992996</v>
      </c>
      <c r="AQ72" s="35">
        <v>0</v>
      </c>
      <c r="AR72" s="35">
        <v>0</v>
      </c>
      <c r="AS72" s="35">
        <v>0</v>
      </c>
      <c r="AT72" s="35">
        <v>0</v>
      </c>
      <c r="AU72" s="35">
        <v>0</v>
      </c>
      <c r="AV72" s="35">
        <v>5.3403759981625845</v>
      </c>
      <c r="AW72" s="35">
        <v>9.1286822766300013E-2</v>
      </c>
      <c r="AX72" s="35">
        <v>0</v>
      </c>
      <c r="AY72" s="35">
        <v>0</v>
      </c>
      <c r="AZ72" s="35">
        <v>1.6707584386660002</v>
      </c>
      <c r="BA72" s="35">
        <v>0</v>
      </c>
      <c r="BB72" s="35">
        <v>0</v>
      </c>
      <c r="BC72" s="35">
        <v>0</v>
      </c>
      <c r="BD72" s="35">
        <v>0</v>
      </c>
      <c r="BE72" s="35">
        <v>0</v>
      </c>
      <c r="BF72" s="35">
        <v>2.2074715033106069</v>
      </c>
      <c r="BG72" s="35">
        <v>3.7270073333299999E-2</v>
      </c>
      <c r="BH72" s="35">
        <v>0</v>
      </c>
      <c r="BI72" s="35">
        <v>0</v>
      </c>
      <c r="BJ72" s="35">
        <v>2.77883325333E-2</v>
      </c>
      <c r="BK72" s="34">
        <f>SUM(C72:BJ72)</f>
        <v>45.805597679561501</v>
      </c>
      <c r="BL72" s="37"/>
      <c r="BM72" s="44"/>
    </row>
    <row r="73" spans="1:65" ht="13.5" thickBot="1" x14ac:dyDescent="0.25">
      <c r="A73" s="27"/>
      <c r="B73" s="22" t="s">
        <v>83</v>
      </c>
      <c r="C73" s="31">
        <f t="shared" ref="C73:BJ73" si="21">SUM(C72)</f>
        <v>0</v>
      </c>
      <c r="D73" s="31">
        <f t="shared" si="21"/>
        <v>0.84510059243330005</v>
      </c>
      <c r="E73" s="31">
        <f t="shared" si="21"/>
        <v>0</v>
      </c>
      <c r="F73" s="31">
        <f t="shared" si="21"/>
        <v>0</v>
      </c>
      <c r="G73" s="31">
        <f t="shared" si="21"/>
        <v>0</v>
      </c>
      <c r="H73" s="31">
        <f t="shared" si="21"/>
        <v>2.3217610601934004</v>
      </c>
      <c r="I73" s="31">
        <f t="shared" si="21"/>
        <v>0.1062140058666</v>
      </c>
      <c r="J73" s="31">
        <f t="shared" si="21"/>
        <v>0</v>
      </c>
      <c r="K73" s="31">
        <f t="shared" si="21"/>
        <v>0</v>
      </c>
      <c r="L73" s="31">
        <f t="shared" si="21"/>
        <v>0.49923330646630004</v>
      </c>
      <c r="M73" s="31">
        <f t="shared" si="21"/>
        <v>0</v>
      </c>
      <c r="N73" s="31">
        <f t="shared" si="21"/>
        <v>0</v>
      </c>
      <c r="O73" s="31">
        <f t="shared" si="21"/>
        <v>0</v>
      </c>
      <c r="P73" s="31">
        <f t="shared" si="21"/>
        <v>0</v>
      </c>
      <c r="Q73" s="31">
        <f t="shared" si="21"/>
        <v>0</v>
      </c>
      <c r="R73" s="31">
        <f t="shared" si="21"/>
        <v>2.0974227888749013</v>
      </c>
      <c r="S73" s="31">
        <f t="shared" si="21"/>
        <v>1.2667783666600001E-2</v>
      </c>
      <c r="T73" s="31">
        <f t="shared" si="21"/>
        <v>0</v>
      </c>
      <c r="U73" s="31">
        <f t="shared" si="21"/>
        <v>0</v>
      </c>
      <c r="V73" s="31">
        <f t="shared" si="21"/>
        <v>0.52986006826620002</v>
      </c>
      <c r="W73" s="31">
        <f t="shared" si="21"/>
        <v>0</v>
      </c>
      <c r="X73" s="31">
        <f t="shared" si="21"/>
        <v>0</v>
      </c>
      <c r="Y73" s="31">
        <f t="shared" si="21"/>
        <v>0</v>
      </c>
      <c r="Z73" s="31">
        <f t="shared" si="21"/>
        <v>0</v>
      </c>
      <c r="AA73" s="31">
        <f t="shared" si="21"/>
        <v>0</v>
      </c>
      <c r="AB73" s="31">
        <f t="shared" si="21"/>
        <v>14.162158447690286</v>
      </c>
      <c r="AC73" s="31">
        <f t="shared" si="21"/>
        <v>0.22801346559979999</v>
      </c>
      <c r="AD73" s="31">
        <f t="shared" si="21"/>
        <v>0</v>
      </c>
      <c r="AE73" s="31">
        <f t="shared" si="21"/>
        <v>0</v>
      </c>
      <c r="AF73" s="31">
        <f t="shared" si="21"/>
        <v>3.7417406912986002</v>
      </c>
      <c r="AG73" s="31">
        <f t="shared" si="21"/>
        <v>0</v>
      </c>
      <c r="AH73" s="31">
        <f t="shared" si="21"/>
        <v>0</v>
      </c>
      <c r="AI73" s="31">
        <f t="shared" si="21"/>
        <v>0</v>
      </c>
      <c r="AJ73" s="31">
        <f t="shared" si="21"/>
        <v>0</v>
      </c>
      <c r="AK73" s="31">
        <f t="shared" si="21"/>
        <v>0</v>
      </c>
      <c r="AL73" s="31">
        <f t="shared" si="21"/>
        <v>10.281076113967519</v>
      </c>
      <c r="AM73" s="31">
        <f t="shared" si="21"/>
        <v>0.20261588866660005</v>
      </c>
      <c r="AN73" s="31">
        <f t="shared" si="21"/>
        <v>0</v>
      </c>
      <c r="AO73" s="31">
        <f t="shared" si="21"/>
        <v>0</v>
      </c>
      <c r="AP73" s="31">
        <f t="shared" si="21"/>
        <v>1.4027822977992996</v>
      </c>
      <c r="AQ73" s="31">
        <f t="shared" si="21"/>
        <v>0</v>
      </c>
      <c r="AR73" s="31">
        <f t="shared" si="21"/>
        <v>0</v>
      </c>
      <c r="AS73" s="31">
        <f t="shared" si="21"/>
        <v>0</v>
      </c>
      <c r="AT73" s="31">
        <f t="shared" si="21"/>
        <v>0</v>
      </c>
      <c r="AU73" s="31">
        <f t="shared" si="21"/>
        <v>0</v>
      </c>
      <c r="AV73" s="31">
        <f t="shared" si="21"/>
        <v>5.3403759981625845</v>
      </c>
      <c r="AW73" s="31">
        <f t="shared" si="21"/>
        <v>9.1286822766300013E-2</v>
      </c>
      <c r="AX73" s="31">
        <f t="shared" si="21"/>
        <v>0</v>
      </c>
      <c r="AY73" s="31">
        <f t="shared" si="21"/>
        <v>0</v>
      </c>
      <c r="AZ73" s="31">
        <f t="shared" si="21"/>
        <v>1.6707584386660002</v>
      </c>
      <c r="BA73" s="31">
        <f t="shared" si="21"/>
        <v>0</v>
      </c>
      <c r="BB73" s="31">
        <f t="shared" si="21"/>
        <v>0</v>
      </c>
      <c r="BC73" s="31">
        <f t="shared" si="21"/>
        <v>0</v>
      </c>
      <c r="BD73" s="31">
        <f t="shared" si="21"/>
        <v>0</v>
      </c>
      <c r="BE73" s="31">
        <f t="shared" si="21"/>
        <v>0</v>
      </c>
      <c r="BF73" s="31">
        <f t="shared" si="21"/>
        <v>2.2074715033106069</v>
      </c>
      <c r="BG73" s="31">
        <f t="shared" si="21"/>
        <v>3.7270073333299999E-2</v>
      </c>
      <c r="BH73" s="31">
        <f t="shared" si="21"/>
        <v>0</v>
      </c>
      <c r="BI73" s="31">
        <f t="shared" si="21"/>
        <v>0</v>
      </c>
      <c r="BJ73" s="31">
        <f t="shared" si="21"/>
        <v>2.77883325333E-2</v>
      </c>
      <c r="BK73" s="34">
        <f>SUM(BK72)</f>
        <v>45.805597679561501</v>
      </c>
      <c r="BL73" s="37"/>
    </row>
    <row r="74" spans="1:65" ht="6" customHeight="1" x14ac:dyDescent="0.2">
      <c r="A74" s="4"/>
      <c r="B74" s="18"/>
      <c r="BK74" s="37"/>
    </row>
    <row r="75" spans="1:65" x14ac:dyDescent="0.2">
      <c r="A75" s="4"/>
      <c r="B75" s="4" t="s">
        <v>122</v>
      </c>
      <c r="L75" s="17" t="s">
        <v>37</v>
      </c>
      <c r="BK75" s="37"/>
      <c r="BL75" s="37"/>
    </row>
    <row r="76" spans="1:65" x14ac:dyDescent="0.2">
      <c r="A76" s="4"/>
      <c r="B76" s="4" t="s">
        <v>123</v>
      </c>
      <c r="L76" s="4" t="s">
        <v>29</v>
      </c>
      <c r="BK76" s="37"/>
    </row>
    <row r="77" spans="1:65" x14ac:dyDescent="0.2">
      <c r="L77" s="4" t="s">
        <v>30</v>
      </c>
      <c r="BK77" s="44"/>
    </row>
    <row r="78" spans="1:65" x14ac:dyDescent="0.2">
      <c r="B78" s="4" t="s">
        <v>32</v>
      </c>
      <c r="L78" s="4" t="s">
        <v>98</v>
      </c>
      <c r="BK78" s="44"/>
    </row>
    <row r="79" spans="1:65" x14ac:dyDescent="0.2">
      <c r="B79" s="4" t="s">
        <v>33</v>
      </c>
      <c r="L79" s="4" t="s">
        <v>100</v>
      </c>
      <c r="BK79" s="44"/>
    </row>
    <row r="80" spans="1:65" x14ac:dyDescent="0.2">
      <c r="B80" s="4"/>
      <c r="L80" s="4" t="s">
        <v>31</v>
      </c>
      <c r="BK80" s="44"/>
    </row>
    <row r="81" spans="2:63" x14ac:dyDescent="0.2">
      <c r="BK81" s="44"/>
    </row>
    <row r="82" spans="2:63" x14ac:dyDescent="0.2">
      <c r="BK82" s="38"/>
    </row>
    <row r="83" spans="2:63" x14ac:dyDescent="0.2">
      <c r="BK83" s="44"/>
    </row>
    <row r="88" spans="2:63" x14ac:dyDescent="0.2">
      <c r="B88" s="4"/>
    </row>
  </sheetData>
  <mergeCells count="49">
    <mergeCell ref="A1:A5"/>
    <mergeCell ref="C71:BK71"/>
    <mergeCell ref="C55:BK55"/>
    <mergeCell ref="C56:BK56"/>
    <mergeCell ref="C59:BK59"/>
    <mergeCell ref="C63:BK63"/>
    <mergeCell ref="C64:BK64"/>
    <mergeCell ref="C65:BK65"/>
    <mergeCell ref="C68:BK68"/>
    <mergeCell ref="C70:BK70"/>
    <mergeCell ref="C54:BK54"/>
    <mergeCell ref="C10:BK10"/>
    <mergeCell ref="C13:BK13"/>
    <mergeCell ref="C16:BK16"/>
    <mergeCell ref="C19:BK19"/>
    <mergeCell ref="C22:BK22"/>
    <mergeCell ref="C50:BK50"/>
    <mergeCell ref="C49:BK49"/>
    <mergeCell ref="C48:BK48"/>
    <mergeCell ref="C34:BK34"/>
    <mergeCell ref="C31:BK31"/>
    <mergeCell ref="C30:BK30"/>
    <mergeCell ref="C29:BK29"/>
    <mergeCell ref="C1:BK1"/>
    <mergeCell ref="BA3:BJ3"/>
    <mergeCell ref="BK2:BK5"/>
    <mergeCell ref="C7:BK7"/>
    <mergeCell ref="C6:BK6"/>
    <mergeCell ref="AQ4:AU4"/>
    <mergeCell ref="BA4:BE4"/>
    <mergeCell ref="AB4:AF4"/>
    <mergeCell ref="AL4:AP4"/>
    <mergeCell ref="AG4:AK4"/>
    <mergeCell ref="B1:B5"/>
    <mergeCell ref="C2:V2"/>
    <mergeCell ref="W2:AP2"/>
    <mergeCell ref="AQ2:BJ2"/>
    <mergeCell ref="AV4:AZ4"/>
    <mergeCell ref="C4:G4"/>
    <mergeCell ref="M4:Q4"/>
    <mergeCell ref="C3:L3"/>
    <mergeCell ref="H4:L4"/>
    <mergeCell ref="R4:V4"/>
    <mergeCell ref="M3:V3"/>
    <mergeCell ref="W3:AF3"/>
    <mergeCell ref="AG3:AP3"/>
    <mergeCell ref="AQ3:AZ3"/>
    <mergeCell ref="BF4:BJ4"/>
    <mergeCell ref="W4:AA4"/>
  </mergeCells>
  <phoneticPr fontId="0" type="noConversion"/>
  <pageMargins left="0.7" right="0.7" top="0.37" bottom="0.37" header="0.3" footer="0.3"/>
  <pageSetup paperSize="8" orientation="landscape" r:id="rId1"/>
  <ignoredErrors>
    <ignoredError sqref="C58:BK58 BK57" emptyCellReferenc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M49"/>
  <sheetViews>
    <sheetView workbookViewId="0">
      <selection activeCell="B4" sqref="B4"/>
    </sheetView>
  </sheetViews>
  <sheetFormatPr defaultRowHeight="12.75" x14ac:dyDescent="0.2"/>
  <cols>
    <col min="1" max="1" width="2.28515625" style="47" customWidth="1"/>
    <col min="2" max="2" width="6.42578125" style="47" customWidth="1"/>
    <col min="3" max="3" width="25.28515625" style="47" bestFit="1" customWidth="1"/>
    <col min="4" max="6" width="18.28515625" style="47" bestFit="1" customWidth="1"/>
    <col min="7" max="7" width="17.28515625" style="47" bestFit="1" customWidth="1"/>
    <col min="8" max="8" width="19.85546875" style="47" bestFit="1" customWidth="1"/>
    <col min="9" max="9" width="15.85546875" style="47" bestFit="1" customWidth="1"/>
    <col min="10" max="10" width="17" style="47" bestFit="1" customWidth="1"/>
    <col min="11" max="12" width="19.85546875" style="47" bestFit="1" customWidth="1"/>
    <col min="13" max="16384" width="9.140625" style="47"/>
  </cols>
  <sheetData>
    <row r="2" spans="2:12" ht="17.25" customHeight="1" x14ac:dyDescent="0.2">
      <c r="B2" s="90" t="s">
        <v>130</v>
      </c>
      <c r="C2" s="91"/>
      <c r="D2" s="91"/>
      <c r="E2" s="91"/>
      <c r="F2" s="91"/>
      <c r="G2" s="91"/>
      <c r="H2" s="91"/>
      <c r="I2" s="91"/>
      <c r="J2" s="91"/>
      <c r="K2" s="91"/>
      <c r="L2" s="92"/>
    </row>
    <row r="3" spans="2:12" ht="17.25" customHeight="1" x14ac:dyDescent="0.2">
      <c r="B3" s="90" t="s">
        <v>113</v>
      </c>
      <c r="C3" s="91"/>
      <c r="D3" s="91"/>
      <c r="E3" s="91"/>
      <c r="F3" s="91"/>
      <c r="G3" s="91"/>
      <c r="H3" s="91"/>
      <c r="I3" s="91"/>
      <c r="J3" s="91"/>
      <c r="K3" s="91"/>
      <c r="L3" s="92"/>
    </row>
    <row r="4" spans="2:12" ht="30" x14ac:dyDescent="0.2">
      <c r="B4" s="46" t="s">
        <v>75</v>
      </c>
      <c r="C4" s="48" t="s">
        <v>38</v>
      </c>
      <c r="D4" s="48" t="s">
        <v>87</v>
      </c>
      <c r="E4" s="48" t="s">
        <v>88</v>
      </c>
      <c r="F4" s="48" t="s">
        <v>7</v>
      </c>
      <c r="G4" s="48" t="s">
        <v>8</v>
      </c>
      <c r="H4" s="48" t="s">
        <v>21</v>
      </c>
      <c r="I4" s="48" t="s">
        <v>94</v>
      </c>
      <c r="J4" s="48" t="s">
        <v>95</v>
      </c>
      <c r="K4" s="48" t="s">
        <v>74</v>
      </c>
      <c r="L4" s="48" t="s">
        <v>96</v>
      </c>
    </row>
    <row r="5" spans="2:12" x14ac:dyDescent="0.2">
      <c r="B5" s="49">
        <v>1</v>
      </c>
      <c r="C5" s="50" t="s">
        <v>39</v>
      </c>
      <c r="D5" s="51">
        <v>0</v>
      </c>
      <c r="E5" s="51">
        <v>0</v>
      </c>
      <c r="F5" s="51">
        <v>0.24264065168737844</v>
      </c>
      <c r="G5" s="51">
        <v>7.5098553999999994E-3</v>
      </c>
      <c r="H5" s="51">
        <v>0</v>
      </c>
      <c r="I5" s="61">
        <v>0</v>
      </c>
      <c r="J5" s="52">
        <v>0</v>
      </c>
      <c r="K5" s="52">
        <f>SUM(D5:J5)</f>
        <v>0.25015050708737846</v>
      </c>
      <c r="L5" s="51">
        <v>2.4236913330000001E-4</v>
      </c>
    </row>
    <row r="6" spans="2:12" x14ac:dyDescent="0.2">
      <c r="B6" s="49">
        <v>2</v>
      </c>
      <c r="C6" s="53" t="s">
        <v>40</v>
      </c>
      <c r="D6" s="51">
        <v>1.7760841655682367</v>
      </c>
      <c r="E6" s="51">
        <v>10.217262934374721</v>
      </c>
      <c r="F6" s="51">
        <v>28.328420955395078</v>
      </c>
      <c r="G6" s="51">
        <v>2.102419582056902</v>
      </c>
      <c r="H6" s="51">
        <v>0</v>
      </c>
      <c r="I6" s="51">
        <v>0.53549999999999998</v>
      </c>
      <c r="J6" s="52">
        <v>0</v>
      </c>
      <c r="K6" s="52">
        <f t="shared" ref="K6:K41" si="0">SUM(D6:J6)</f>
        <v>42.959687637394943</v>
      </c>
      <c r="L6" s="51">
        <v>0.44110813555859979</v>
      </c>
    </row>
    <row r="7" spans="2:12" x14ac:dyDescent="0.2">
      <c r="B7" s="49">
        <v>3</v>
      </c>
      <c r="C7" s="50" t="s">
        <v>41</v>
      </c>
      <c r="D7" s="51">
        <v>9.1808544666000004E-3</v>
      </c>
      <c r="E7" s="51">
        <v>2.393011666E-4</v>
      </c>
      <c r="F7" s="51">
        <v>0.65216404869870004</v>
      </c>
      <c r="G7" s="51">
        <v>1.05186237666E-2</v>
      </c>
      <c r="H7" s="51">
        <v>0</v>
      </c>
      <c r="I7" s="51">
        <v>4.7999999999999996E-3</v>
      </c>
      <c r="J7" s="52">
        <v>0</v>
      </c>
      <c r="K7" s="52">
        <f t="shared" si="0"/>
        <v>0.6769028280985</v>
      </c>
      <c r="L7" s="51">
        <v>8.2382477933000006E-2</v>
      </c>
    </row>
    <row r="8" spans="2:12" x14ac:dyDescent="0.2">
      <c r="B8" s="49">
        <v>4</v>
      </c>
      <c r="C8" s="53" t="s">
        <v>42</v>
      </c>
      <c r="D8" s="51">
        <v>3.4286700427649004</v>
      </c>
      <c r="E8" s="51">
        <v>0.51294244856579996</v>
      </c>
      <c r="F8" s="51">
        <v>13.431018721274768</v>
      </c>
      <c r="G8" s="51">
        <v>2.8307327033303968</v>
      </c>
      <c r="H8" s="51">
        <v>0</v>
      </c>
      <c r="I8" s="51">
        <v>0.253</v>
      </c>
      <c r="J8" s="52">
        <v>0</v>
      </c>
      <c r="K8" s="52">
        <f t="shared" si="0"/>
        <v>20.456363915935867</v>
      </c>
      <c r="L8" s="51">
        <v>0.56545676866190009</v>
      </c>
    </row>
    <row r="9" spans="2:12" x14ac:dyDescent="0.2">
      <c r="B9" s="49">
        <v>5</v>
      </c>
      <c r="C9" s="53" t="s">
        <v>43</v>
      </c>
      <c r="D9" s="51">
        <v>1.0741167407297998</v>
      </c>
      <c r="E9" s="51">
        <v>0.98688966593140026</v>
      </c>
      <c r="F9" s="51">
        <v>41.215560391025079</v>
      </c>
      <c r="G9" s="51">
        <v>6.0949188642440868</v>
      </c>
      <c r="H9" s="51">
        <v>0</v>
      </c>
      <c r="I9" s="51">
        <v>1.2807999999999999</v>
      </c>
      <c r="J9" s="52">
        <v>0</v>
      </c>
      <c r="K9" s="52">
        <f t="shared" si="0"/>
        <v>50.652285661930364</v>
      </c>
      <c r="L9" s="51">
        <v>0.86344568112419928</v>
      </c>
    </row>
    <row r="10" spans="2:12" x14ac:dyDescent="0.2">
      <c r="B10" s="49">
        <v>6</v>
      </c>
      <c r="C10" s="53" t="s">
        <v>44</v>
      </c>
      <c r="D10" s="51">
        <v>0.46613632669959992</v>
      </c>
      <c r="E10" s="51">
        <v>1.6696984128988996</v>
      </c>
      <c r="F10" s="51">
        <v>17.788160119171113</v>
      </c>
      <c r="G10" s="51">
        <v>1.8587157753649</v>
      </c>
      <c r="H10" s="51">
        <v>0</v>
      </c>
      <c r="I10" s="51">
        <v>0.2021</v>
      </c>
      <c r="J10" s="52">
        <v>0</v>
      </c>
      <c r="K10" s="52">
        <f t="shared" si="0"/>
        <v>21.984810634134515</v>
      </c>
      <c r="L10" s="51">
        <v>0.35505532629750003</v>
      </c>
    </row>
    <row r="11" spans="2:12" x14ac:dyDescent="0.2">
      <c r="B11" s="49">
        <v>7</v>
      </c>
      <c r="C11" s="53" t="s">
        <v>45</v>
      </c>
      <c r="D11" s="51">
        <v>36.334996004863179</v>
      </c>
      <c r="E11" s="51">
        <v>9.7769732132606997</v>
      </c>
      <c r="F11" s="51">
        <v>33.522532273735685</v>
      </c>
      <c r="G11" s="51">
        <v>6.5772278132480926</v>
      </c>
      <c r="H11" s="51">
        <v>0</v>
      </c>
      <c r="I11" s="61">
        <v>0</v>
      </c>
      <c r="J11" s="52">
        <v>0</v>
      </c>
      <c r="K11" s="52">
        <f t="shared" si="0"/>
        <v>86.211729305107653</v>
      </c>
      <c r="L11" s="51">
        <v>0.53012520032779975</v>
      </c>
    </row>
    <row r="12" spans="2:12" x14ac:dyDescent="0.2">
      <c r="B12" s="49">
        <v>8</v>
      </c>
      <c r="C12" s="50" t="s">
        <v>46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61">
        <v>0</v>
      </c>
      <c r="J12" s="52">
        <v>0</v>
      </c>
      <c r="K12" s="52">
        <f t="shared" si="0"/>
        <v>0</v>
      </c>
      <c r="L12" s="51">
        <v>0</v>
      </c>
    </row>
    <row r="13" spans="2:12" x14ac:dyDescent="0.2">
      <c r="B13" s="49">
        <v>9</v>
      </c>
      <c r="C13" s="50" t="s">
        <v>47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61">
        <v>0</v>
      </c>
      <c r="J13" s="52">
        <v>0</v>
      </c>
      <c r="K13" s="52">
        <f t="shared" si="0"/>
        <v>0</v>
      </c>
      <c r="L13" s="51">
        <v>0</v>
      </c>
    </row>
    <row r="14" spans="2:12" x14ac:dyDescent="0.2">
      <c r="B14" s="49">
        <v>10</v>
      </c>
      <c r="C14" s="53" t="s">
        <v>48</v>
      </c>
      <c r="D14" s="51">
        <v>8.7600973099600007E-2</v>
      </c>
      <c r="E14" s="51">
        <v>0.34650761233290006</v>
      </c>
      <c r="F14" s="51">
        <v>8.7982084495760979</v>
      </c>
      <c r="G14" s="51">
        <v>1.2903992441647003</v>
      </c>
      <c r="H14" s="51">
        <v>0</v>
      </c>
      <c r="I14" s="51">
        <v>0.1341</v>
      </c>
      <c r="J14" s="52">
        <v>0</v>
      </c>
      <c r="K14" s="52">
        <f t="shared" si="0"/>
        <v>10.656816279173299</v>
      </c>
      <c r="L14" s="51">
        <v>0.40714684109789989</v>
      </c>
    </row>
    <row r="15" spans="2:12" x14ac:dyDescent="0.2">
      <c r="B15" s="49">
        <v>11</v>
      </c>
      <c r="C15" s="53" t="s">
        <v>49</v>
      </c>
      <c r="D15" s="51">
        <v>79.375451005722908</v>
      </c>
      <c r="E15" s="51">
        <v>34.561769681192317</v>
      </c>
      <c r="F15" s="51">
        <v>97.787682023090198</v>
      </c>
      <c r="G15" s="51">
        <v>12.637122508262522</v>
      </c>
      <c r="H15" s="51">
        <v>0</v>
      </c>
      <c r="I15" s="51">
        <v>1.1227</v>
      </c>
      <c r="J15" s="52">
        <v>0</v>
      </c>
      <c r="K15" s="52">
        <f t="shared" si="0"/>
        <v>225.48472521826795</v>
      </c>
      <c r="L15" s="51">
        <v>2.2018236393171016</v>
      </c>
    </row>
    <row r="16" spans="2:12" x14ac:dyDescent="0.2">
      <c r="B16" s="49">
        <v>12</v>
      </c>
      <c r="C16" s="53" t="s">
        <v>50</v>
      </c>
      <c r="D16" s="51">
        <v>111.81000500126025</v>
      </c>
      <c r="E16" s="51">
        <v>10.717193855296399</v>
      </c>
      <c r="F16" s="51">
        <v>46.617759890393586</v>
      </c>
      <c r="G16" s="51">
        <v>4.4061292101194942</v>
      </c>
      <c r="H16" s="51">
        <v>0</v>
      </c>
      <c r="I16" s="51">
        <v>0.80629999999999991</v>
      </c>
      <c r="J16" s="52">
        <v>0</v>
      </c>
      <c r="K16" s="52">
        <f t="shared" si="0"/>
        <v>174.35738795706973</v>
      </c>
      <c r="L16" s="51">
        <v>1.3094505404602998</v>
      </c>
    </row>
    <row r="17" spans="2:12" x14ac:dyDescent="0.2">
      <c r="B17" s="49">
        <v>13</v>
      </c>
      <c r="C17" s="53" t="s">
        <v>51</v>
      </c>
      <c r="D17" s="51">
        <v>0.15288350873289999</v>
      </c>
      <c r="E17" s="51">
        <v>0.4147008976319001</v>
      </c>
      <c r="F17" s="51">
        <v>19.103191325421204</v>
      </c>
      <c r="G17" s="51">
        <v>1.1092233610647997</v>
      </c>
      <c r="H17" s="51">
        <v>0</v>
      </c>
      <c r="I17" s="51">
        <v>7.4299999999999991E-2</v>
      </c>
      <c r="J17" s="52">
        <v>0</v>
      </c>
      <c r="K17" s="52">
        <f t="shared" si="0"/>
        <v>20.854299092850805</v>
      </c>
      <c r="L17" s="51">
        <v>0.35259166739699999</v>
      </c>
    </row>
    <row r="18" spans="2:12" x14ac:dyDescent="0.2">
      <c r="B18" s="49">
        <v>14</v>
      </c>
      <c r="C18" s="53" t="s">
        <v>52</v>
      </c>
      <c r="D18" s="51">
        <v>0.18745505706599996</v>
      </c>
      <c r="E18" s="51">
        <v>0.4657028963990999</v>
      </c>
      <c r="F18" s="51">
        <v>9.2241657896371851</v>
      </c>
      <c r="G18" s="51">
        <v>0.60907633606519973</v>
      </c>
      <c r="H18" s="51">
        <v>0</v>
      </c>
      <c r="I18" s="51">
        <v>1.61E-2</v>
      </c>
      <c r="J18" s="52">
        <v>0</v>
      </c>
      <c r="K18" s="52">
        <f t="shared" si="0"/>
        <v>10.502500079167485</v>
      </c>
      <c r="L18" s="51">
        <v>3.6629986299099998E-2</v>
      </c>
    </row>
    <row r="19" spans="2:12" x14ac:dyDescent="0.2">
      <c r="B19" s="49">
        <v>15</v>
      </c>
      <c r="C19" s="53" t="s">
        <v>53</v>
      </c>
      <c r="D19" s="51">
        <v>2.9340661793312006</v>
      </c>
      <c r="E19" s="51">
        <v>0.5050142163646999</v>
      </c>
      <c r="F19" s="51">
        <v>32.811686361445787</v>
      </c>
      <c r="G19" s="51">
        <v>3.5556511484226991</v>
      </c>
      <c r="H19" s="51">
        <v>0</v>
      </c>
      <c r="I19" s="51">
        <v>2.87E-2</v>
      </c>
      <c r="J19" s="52">
        <v>0</v>
      </c>
      <c r="K19" s="52">
        <f t="shared" si="0"/>
        <v>39.835117905564388</v>
      </c>
      <c r="L19" s="51">
        <v>0.44222728119269999</v>
      </c>
    </row>
    <row r="20" spans="2:12" x14ac:dyDescent="0.2">
      <c r="B20" s="49">
        <v>16</v>
      </c>
      <c r="C20" s="53" t="s">
        <v>54</v>
      </c>
      <c r="D20" s="51">
        <v>157.41087732358753</v>
      </c>
      <c r="E20" s="51">
        <v>36.218022726253515</v>
      </c>
      <c r="F20" s="51">
        <v>146.40238320662675</v>
      </c>
      <c r="G20" s="51">
        <v>12.875351772035463</v>
      </c>
      <c r="H20" s="51">
        <v>0</v>
      </c>
      <c r="I20" s="51">
        <v>3.4272</v>
      </c>
      <c r="J20" s="52">
        <v>0</v>
      </c>
      <c r="K20" s="52">
        <f t="shared" si="0"/>
        <v>356.33383502850324</v>
      </c>
      <c r="L20" s="51">
        <v>3.9761819301807009</v>
      </c>
    </row>
    <row r="21" spans="2:12" x14ac:dyDescent="0.2">
      <c r="B21" s="49">
        <v>17</v>
      </c>
      <c r="C21" s="53" t="s">
        <v>55</v>
      </c>
      <c r="D21" s="51">
        <v>34.064236815596793</v>
      </c>
      <c r="E21" s="51">
        <v>2.7817830931980985</v>
      </c>
      <c r="F21" s="51">
        <v>43.654966045568003</v>
      </c>
      <c r="G21" s="51">
        <v>4.946869807753596</v>
      </c>
      <c r="H21" s="51">
        <v>0</v>
      </c>
      <c r="I21" s="51">
        <v>0.70660000000000001</v>
      </c>
      <c r="J21" s="52">
        <v>0</v>
      </c>
      <c r="K21" s="52">
        <f t="shared" si="0"/>
        <v>86.154455762116498</v>
      </c>
      <c r="L21" s="51">
        <v>0.78925675415709962</v>
      </c>
    </row>
    <row r="22" spans="2:12" x14ac:dyDescent="0.2">
      <c r="B22" s="49">
        <v>18</v>
      </c>
      <c r="C22" s="50" t="s">
        <v>56</v>
      </c>
      <c r="D22" s="51">
        <v>0</v>
      </c>
      <c r="E22" s="51">
        <v>0</v>
      </c>
      <c r="F22" s="51">
        <v>0</v>
      </c>
      <c r="G22" s="51">
        <v>0</v>
      </c>
      <c r="H22" s="51">
        <v>0</v>
      </c>
      <c r="I22" s="61">
        <v>0</v>
      </c>
      <c r="J22" s="52">
        <v>0</v>
      </c>
      <c r="K22" s="52">
        <f t="shared" si="0"/>
        <v>0</v>
      </c>
      <c r="L22" s="51">
        <v>0</v>
      </c>
    </row>
    <row r="23" spans="2:12" x14ac:dyDescent="0.2">
      <c r="B23" s="49">
        <v>19</v>
      </c>
      <c r="C23" s="53" t="s">
        <v>57</v>
      </c>
      <c r="D23" s="51">
        <v>10.184737451723601</v>
      </c>
      <c r="E23" s="51">
        <v>16.828927882420004</v>
      </c>
      <c r="F23" s="51">
        <v>90.973390641672296</v>
      </c>
      <c r="G23" s="51">
        <v>14.371146883684982</v>
      </c>
      <c r="H23" s="51">
        <v>0</v>
      </c>
      <c r="I23" s="51">
        <v>1.9098999999999999</v>
      </c>
      <c r="J23" s="52">
        <v>0</v>
      </c>
      <c r="K23" s="52">
        <f t="shared" si="0"/>
        <v>134.26810285950089</v>
      </c>
      <c r="L23" s="51">
        <v>1.1810452044477993</v>
      </c>
    </row>
    <row r="24" spans="2:12" x14ac:dyDescent="0.2">
      <c r="B24" s="49">
        <v>20</v>
      </c>
      <c r="C24" s="53" t="s">
        <v>58</v>
      </c>
      <c r="D24" s="51">
        <v>333.67060509108438</v>
      </c>
      <c r="E24" s="51">
        <v>211.63520345462678</v>
      </c>
      <c r="F24" s="51">
        <v>838.11133804350789</v>
      </c>
      <c r="G24" s="51">
        <v>66.45514658359285</v>
      </c>
      <c r="H24" s="51">
        <v>0</v>
      </c>
      <c r="I24" s="51">
        <v>62.14336053782948</v>
      </c>
      <c r="J24" s="52">
        <v>0</v>
      </c>
      <c r="K24" s="52">
        <f t="shared" si="0"/>
        <v>1512.0156537106413</v>
      </c>
      <c r="L24" s="51">
        <v>13.680061973156292</v>
      </c>
    </row>
    <row r="25" spans="2:12" x14ac:dyDescent="0.2">
      <c r="B25" s="49">
        <v>21</v>
      </c>
      <c r="C25" s="50" t="s">
        <v>59</v>
      </c>
      <c r="D25" s="51">
        <v>2.0547376666000001E-3</v>
      </c>
      <c r="E25" s="51">
        <v>1.9426860000000001E-4</v>
      </c>
      <c r="F25" s="51">
        <v>0.46799042283010001</v>
      </c>
      <c r="G25" s="51">
        <v>8.77792238665E-2</v>
      </c>
      <c r="H25" s="51">
        <v>0</v>
      </c>
      <c r="I25" s="61">
        <v>0</v>
      </c>
      <c r="J25" s="52">
        <v>0</v>
      </c>
      <c r="K25" s="52">
        <f t="shared" si="0"/>
        <v>0.55801865296320008</v>
      </c>
      <c r="L25" s="51">
        <v>2.0704664998E-3</v>
      </c>
    </row>
    <row r="26" spans="2:12" x14ac:dyDescent="0.2">
      <c r="B26" s="49">
        <v>22</v>
      </c>
      <c r="C26" s="53" t="s">
        <v>60</v>
      </c>
      <c r="D26" s="51">
        <v>8.2661776333199988E-2</v>
      </c>
      <c r="E26" s="51">
        <v>4.2548133333000001E-3</v>
      </c>
      <c r="F26" s="51">
        <v>1.1321932236949011</v>
      </c>
      <c r="G26" s="51">
        <v>1.0080332866600001E-2</v>
      </c>
      <c r="H26" s="51">
        <v>0</v>
      </c>
      <c r="I26" s="51">
        <v>0.37609999999999999</v>
      </c>
      <c r="J26" s="52">
        <v>0</v>
      </c>
      <c r="K26" s="52">
        <f t="shared" si="0"/>
        <v>1.6052901462280009</v>
      </c>
      <c r="L26" s="51">
        <v>1.4765055266100002E-2</v>
      </c>
    </row>
    <row r="27" spans="2:12" x14ac:dyDescent="0.2">
      <c r="B27" s="49">
        <v>23</v>
      </c>
      <c r="C27" s="50" t="s">
        <v>61</v>
      </c>
      <c r="D27" s="51">
        <v>0</v>
      </c>
      <c r="E27" s="51">
        <v>0</v>
      </c>
      <c r="F27" s="51">
        <v>1.0924000000000001E-3</v>
      </c>
      <c r="G27" s="51">
        <v>0</v>
      </c>
      <c r="H27" s="51">
        <v>0</v>
      </c>
      <c r="I27" s="61">
        <v>0</v>
      </c>
      <c r="J27" s="52">
        <v>0</v>
      </c>
      <c r="K27" s="52">
        <f t="shared" si="0"/>
        <v>1.0924000000000001E-3</v>
      </c>
      <c r="L27" s="51">
        <v>3.9438247332000001E-3</v>
      </c>
    </row>
    <row r="28" spans="2:12" x14ac:dyDescent="0.2">
      <c r="B28" s="49">
        <v>24</v>
      </c>
      <c r="C28" s="50" t="s">
        <v>62</v>
      </c>
      <c r="D28" s="51">
        <v>0.22668873883309998</v>
      </c>
      <c r="E28" s="51">
        <v>2.3086136332999998E-3</v>
      </c>
      <c r="F28" s="51">
        <v>2.2205722697279011</v>
      </c>
      <c r="G28" s="51">
        <v>4.3928871933199998E-2</v>
      </c>
      <c r="H28" s="51">
        <v>0</v>
      </c>
      <c r="I28" s="51">
        <v>0.16</v>
      </c>
      <c r="J28" s="52">
        <v>0</v>
      </c>
      <c r="K28" s="52">
        <f t="shared" si="0"/>
        <v>2.6534984941275015</v>
      </c>
      <c r="L28" s="51">
        <v>1.6176483799899999E-2</v>
      </c>
    </row>
    <row r="29" spans="2:12" x14ac:dyDescent="0.2">
      <c r="B29" s="49">
        <v>25</v>
      </c>
      <c r="C29" s="53" t="s">
        <v>63</v>
      </c>
      <c r="D29" s="51">
        <v>43.406440527826383</v>
      </c>
      <c r="E29" s="51">
        <v>6.138982318759501</v>
      </c>
      <c r="F29" s="51">
        <v>191.87240978949822</v>
      </c>
      <c r="G29" s="51">
        <v>13.751758722799748</v>
      </c>
      <c r="H29" s="51">
        <v>0</v>
      </c>
      <c r="I29" s="51">
        <v>3.7092999999999998</v>
      </c>
      <c r="J29" s="52">
        <v>0</v>
      </c>
      <c r="K29" s="52">
        <f t="shared" si="0"/>
        <v>258.87889135888383</v>
      </c>
      <c r="L29" s="51">
        <v>2.0013973954861002</v>
      </c>
    </row>
    <row r="30" spans="2:12" x14ac:dyDescent="0.2">
      <c r="B30" s="49">
        <v>26</v>
      </c>
      <c r="C30" s="53" t="s">
        <v>64</v>
      </c>
      <c r="D30" s="51">
        <v>22.407547189123683</v>
      </c>
      <c r="E30" s="51">
        <v>2.6777436726928001</v>
      </c>
      <c r="F30" s="51">
        <v>34.710550077732698</v>
      </c>
      <c r="G30" s="51">
        <v>6.5732673338450986</v>
      </c>
      <c r="H30" s="51">
        <v>0</v>
      </c>
      <c r="I30" s="51">
        <v>0.86730000000000007</v>
      </c>
      <c r="J30" s="52">
        <v>0</v>
      </c>
      <c r="K30" s="52">
        <f t="shared" si="0"/>
        <v>67.236408273394275</v>
      </c>
      <c r="L30" s="51">
        <v>0.67859255712630018</v>
      </c>
    </row>
    <row r="31" spans="2:12" x14ac:dyDescent="0.2">
      <c r="B31" s="49">
        <v>27</v>
      </c>
      <c r="C31" s="53" t="s">
        <v>15</v>
      </c>
      <c r="D31" s="51">
        <v>2.3402600000000003E-4</v>
      </c>
      <c r="E31" s="51">
        <v>0</v>
      </c>
      <c r="F31" s="51">
        <v>2.1895547915962998</v>
      </c>
      <c r="G31" s="51">
        <v>2.0675014299899999E-2</v>
      </c>
      <c r="H31" s="51">
        <v>0</v>
      </c>
      <c r="I31" s="51">
        <v>1.5615999999999999</v>
      </c>
      <c r="J31" s="52">
        <v>0</v>
      </c>
      <c r="K31" s="52">
        <f t="shared" si="0"/>
        <v>3.7720638318962001</v>
      </c>
      <c r="L31" s="51">
        <v>7.9705360233300007E-2</v>
      </c>
    </row>
    <row r="32" spans="2:12" x14ac:dyDescent="0.2">
      <c r="B32" s="49">
        <v>28</v>
      </c>
      <c r="C32" s="53" t="s">
        <v>65</v>
      </c>
      <c r="D32" s="51">
        <v>5.2904768866399998E-2</v>
      </c>
      <c r="E32" s="51">
        <v>1.9087228333E-3</v>
      </c>
      <c r="F32" s="51">
        <v>0.97421505919500062</v>
      </c>
      <c r="G32" s="51">
        <v>4.4125155132699996E-2</v>
      </c>
      <c r="H32" s="51">
        <v>0</v>
      </c>
      <c r="I32" s="61">
        <v>0</v>
      </c>
      <c r="J32" s="52">
        <v>0</v>
      </c>
      <c r="K32" s="52">
        <f t="shared" si="0"/>
        <v>1.0731537060274006</v>
      </c>
      <c r="L32" s="51">
        <v>3.4943742566199996E-2</v>
      </c>
    </row>
    <row r="33" spans="2:13" x14ac:dyDescent="0.2">
      <c r="B33" s="49">
        <v>29</v>
      </c>
      <c r="C33" s="53" t="s">
        <v>66</v>
      </c>
      <c r="D33" s="51">
        <v>2.1512832610975003</v>
      </c>
      <c r="E33" s="51">
        <v>4.2990340598290997</v>
      </c>
      <c r="F33" s="51">
        <v>29.334492433930592</v>
      </c>
      <c r="G33" s="51">
        <v>2.8400512660237003</v>
      </c>
      <c r="H33" s="51">
        <v>0</v>
      </c>
      <c r="I33" s="51">
        <v>0.30469999999999997</v>
      </c>
      <c r="J33" s="52">
        <v>0</v>
      </c>
      <c r="K33" s="52">
        <f t="shared" si="0"/>
        <v>38.92956102088089</v>
      </c>
      <c r="L33" s="51">
        <v>1.2178615717255996</v>
      </c>
    </row>
    <row r="34" spans="2:13" x14ac:dyDescent="0.2">
      <c r="B34" s="49">
        <v>30</v>
      </c>
      <c r="C34" s="53" t="s">
        <v>67</v>
      </c>
      <c r="D34" s="51">
        <v>6.7917239503597981</v>
      </c>
      <c r="E34" s="51">
        <v>2.4870510658293989</v>
      </c>
      <c r="F34" s="51">
        <v>55.260580481996008</v>
      </c>
      <c r="G34" s="51">
        <v>5.9062547493426951</v>
      </c>
      <c r="H34" s="51">
        <v>0</v>
      </c>
      <c r="I34" s="51">
        <v>1.5021999999999998</v>
      </c>
      <c r="J34" s="52">
        <v>0</v>
      </c>
      <c r="K34" s="52">
        <f t="shared" si="0"/>
        <v>71.947810247527897</v>
      </c>
      <c r="L34" s="51">
        <v>1.259589165457401</v>
      </c>
    </row>
    <row r="35" spans="2:13" x14ac:dyDescent="0.2">
      <c r="B35" s="49">
        <v>31</v>
      </c>
      <c r="C35" s="50" t="s">
        <v>68</v>
      </c>
      <c r="D35" s="51">
        <v>0.37036603776649996</v>
      </c>
      <c r="E35" s="51">
        <v>0.34874178189990002</v>
      </c>
      <c r="F35" s="51">
        <v>1.1276694015952011</v>
      </c>
      <c r="G35" s="51">
        <v>0.18107977809939999</v>
      </c>
      <c r="H35" s="51">
        <v>0</v>
      </c>
      <c r="I35" s="61">
        <v>0</v>
      </c>
      <c r="J35" s="52">
        <v>0</v>
      </c>
      <c r="K35" s="52">
        <f t="shared" si="0"/>
        <v>2.0278569993610009</v>
      </c>
      <c r="L35" s="51">
        <v>9.0566453932799981E-2</v>
      </c>
    </row>
    <row r="36" spans="2:13" x14ac:dyDescent="0.2">
      <c r="B36" s="49">
        <v>32</v>
      </c>
      <c r="C36" s="53" t="s">
        <v>69</v>
      </c>
      <c r="D36" s="51">
        <v>9.3635356545552053</v>
      </c>
      <c r="E36" s="51">
        <v>21.972614729226109</v>
      </c>
      <c r="F36" s="51">
        <v>82.238814202582816</v>
      </c>
      <c r="G36" s="51">
        <v>11.536187350367163</v>
      </c>
      <c r="H36" s="51">
        <v>0</v>
      </c>
      <c r="I36" s="51">
        <v>2.9342000000000001</v>
      </c>
      <c r="J36" s="52">
        <v>0</v>
      </c>
      <c r="K36" s="52">
        <f t="shared" si="0"/>
        <v>128.04535193673129</v>
      </c>
      <c r="L36" s="51">
        <v>4.1565442162682116</v>
      </c>
    </row>
    <row r="37" spans="2:13" x14ac:dyDescent="0.2">
      <c r="B37" s="49">
        <v>33</v>
      </c>
      <c r="C37" s="53" t="s">
        <v>114</v>
      </c>
      <c r="D37" s="51">
        <v>374.78607647344143</v>
      </c>
      <c r="E37" s="51">
        <v>12.175437891883796</v>
      </c>
      <c r="F37" s="51">
        <v>100.96692951785121</v>
      </c>
      <c r="G37" s="51">
        <v>8.8699965929066593</v>
      </c>
      <c r="H37" s="51">
        <v>0</v>
      </c>
      <c r="I37" s="51">
        <v>1.0629</v>
      </c>
      <c r="J37" s="52">
        <v>0</v>
      </c>
      <c r="K37" s="52">
        <f t="shared" si="0"/>
        <v>497.86134047608311</v>
      </c>
      <c r="L37" s="51">
        <v>2.8352084744130042</v>
      </c>
    </row>
    <row r="38" spans="2:13" x14ac:dyDescent="0.2">
      <c r="B38" s="49">
        <v>34</v>
      </c>
      <c r="C38" s="53" t="s">
        <v>70</v>
      </c>
      <c r="D38" s="51">
        <v>0.2254991671995</v>
      </c>
      <c r="E38" s="51">
        <v>0.41829486809940009</v>
      </c>
      <c r="F38" s="51">
        <v>5.0248396089505007</v>
      </c>
      <c r="G38" s="51">
        <v>1.4781340504642009</v>
      </c>
      <c r="H38" s="51">
        <v>0</v>
      </c>
      <c r="I38" s="51">
        <v>6.0900000000000003E-2</v>
      </c>
      <c r="J38" s="52">
        <v>0</v>
      </c>
      <c r="K38" s="52">
        <f t="shared" si="0"/>
        <v>7.207667694713602</v>
      </c>
      <c r="L38" s="51">
        <v>1.4362077499500001E-2</v>
      </c>
    </row>
    <row r="39" spans="2:13" x14ac:dyDescent="0.2">
      <c r="B39" s="49">
        <v>35</v>
      </c>
      <c r="C39" s="53" t="s">
        <v>71</v>
      </c>
      <c r="D39" s="51">
        <v>17.1329134787171</v>
      </c>
      <c r="E39" s="51">
        <v>21.419132955949209</v>
      </c>
      <c r="F39" s="51">
        <v>188.21653004623926</v>
      </c>
      <c r="G39" s="51">
        <v>21.318264608966821</v>
      </c>
      <c r="H39" s="51">
        <v>0</v>
      </c>
      <c r="I39" s="51">
        <v>2.0027000000000004</v>
      </c>
      <c r="J39" s="52">
        <v>0</v>
      </c>
      <c r="K39" s="52">
        <f t="shared" si="0"/>
        <v>250.08954108987237</v>
      </c>
      <c r="L39" s="51">
        <v>2.1762881689383038</v>
      </c>
    </row>
    <row r="40" spans="2:13" x14ac:dyDescent="0.2">
      <c r="B40" s="49">
        <v>36</v>
      </c>
      <c r="C40" s="53" t="s">
        <v>72</v>
      </c>
      <c r="D40" s="51">
        <v>0.50008971616590003</v>
      </c>
      <c r="E40" s="51">
        <v>2.3726031364317</v>
      </c>
      <c r="F40" s="51">
        <v>12.599167536091173</v>
      </c>
      <c r="G40" s="51">
        <v>0.94343986926400014</v>
      </c>
      <c r="H40" s="51">
        <v>0</v>
      </c>
      <c r="I40" s="61">
        <v>0</v>
      </c>
      <c r="J40" s="52">
        <v>0</v>
      </c>
      <c r="K40" s="52">
        <f t="shared" si="0"/>
        <v>16.415300257952772</v>
      </c>
      <c r="L40" s="51">
        <v>0.38716454233000019</v>
      </c>
    </row>
    <row r="41" spans="2:13" x14ac:dyDescent="0.2">
      <c r="B41" s="49">
        <v>37</v>
      </c>
      <c r="C41" s="53" t="s">
        <v>73</v>
      </c>
      <c r="D41" s="51">
        <v>25.628879342656191</v>
      </c>
      <c r="E41" s="51">
        <v>11.278440060624101</v>
      </c>
      <c r="F41" s="51">
        <v>120.87458893042871</v>
      </c>
      <c r="G41" s="51">
        <v>16.055389690457119</v>
      </c>
      <c r="H41" s="51">
        <v>0</v>
      </c>
      <c r="I41" s="51">
        <v>5.5913000000000004</v>
      </c>
      <c r="J41" s="52">
        <v>0</v>
      </c>
      <c r="K41" s="52">
        <f t="shared" si="0"/>
        <v>179.42859802416609</v>
      </c>
      <c r="L41" s="51">
        <v>3.6221863465435069</v>
      </c>
    </row>
    <row r="42" spans="2:13" s="57" customFormat="1" ht="15" x14ac:dyDescent="0.2">
      <c r="B42" s="48" t="s">
        <v>11</v>
      </c>
      <c r="C42" s="54"/>
      <c r="D42" s="55">
        <f>SUM(D5:D41)</f>
        <v>1276.096001388906</v>
      </c>
      <c r="E42" s="55">
        <f t="shared" ref="E42:G42" si="1">SUM(E5:E41)</f>
        <v>423.23557525153882</v>
      </c>
      <c r="F42" s="55">
        <f t="shared" si="1"/>
        <v>2297.877459131867</v>
      </c>
      <c r="G42" s="55">
        <f t="shared" si="1"/>
        <v>231.39857268321276</v>
      </c>
      <c r="H42" s="56">
        <f t="shared" ref="H42:L42" si="2">SUM(H5:H41)</f>
        <v>0</v>
      </c>
      <c r="I42" s="56">
        <f t="shared" si="2"/>
        <v>92.778660537829481</v>
      </c>
      <c r="J42" s="56">
        <f t="shared" si="2"/>
        <v>0</v>
      </c>
      <c r="K42" s="56">
        <f t="shared" si="2"/>
        <v>4321.386268993353</v>
      </c>
      <c r="L42" s="56">
        <f t="shared" si="2"/>
        <v>45.805597679561515</v>
      </c>
      <c r="M42" s="62"/>
    </row>
    <row r="43" spans="2:13" x14ac:dyDescent="0.2">
      <c r="B43" s="47" t="s">
        <v>89</v>
      </c>
      <c r="K43" s="60"/>
      <c r="L43" s="60"/>
    </row>
    <row r="44" spans="2:13" x14ac:dyDescent="0.2">
      <c r="K44" s="58"/>
      <c r="L44" s="58"/>
      <c r="M44" s="60"/>
    </row>
    <row r="45" spans="2:13" s="58" customFormat="1" x14ac:dyDescent="0.2"/>
    <row r="46" spans="2:13" s="58" customFormat="1" x14ac:dyDescent="0.2"/>
    <row r="47" spans="2:13" s="58" customFormat="1" x14ac:dyDescent="0.2"/>
    <row r="48" spans="2:13" x14ac:dyDescent="0.2">
      <c r="I48" s="58"/>
    </row>
    <row r="49" spans="9:9" x14ac:dyDescent="0.2">
      <c r="I49" s="58"/>
    </row>
  </sheetData>
  <mergeCells count="2">
    <mergeCell ref="B2:L2"/>
    <mergeCell ref="B3:L3"/>
  </mergeCells>
  <phoneticPr fontId="0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 A1 Frmtfor AAUM disclosure</vt:lpstr>
      <vt:lpstr>Anex A2 Frmt AAUM stateUT wise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Vimal Bhatter</dc:creator>
  <cp:lastModifiedBy>Nishant Ovhal</cp:lastModifiedBy>
  <cp:lastPrinted>2014-03-24T10:58:12Z</cp:lastPrinted>
  <dcterms:created xsi:type="dcterms:W3CDTF">2014-01-06T04:43:23Z</dcterms:created>
  <dcterms:modified xsi:type="dcterms:W3CDTF">2020-12-09T08:58:19Z</dcterms:modified>
</cp:coreProperties>
</file>